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furuichi\surveys\CDS\historicalDataCopy\"/>
    </mc:Choice>
  </mc:AlternateContent>
  <bookViews>
    <workbookView xWindow="0" yWindow="1545" windowWidth="11880" windowHeight="6150" firstSheet="4" activeTab="9"/>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62913"/>
</workbook>
</file>

<file path=xl/calcChain.xml><?xml version="1.0" encoding="utf-8"?>
<calcChain xmlns="http://schemas.openxmlformats.org/spreadsheetml/2006/main">
  <c r="K26" i="9" l="1"/>
  <c r="K25" i="9"/>
  <c r="K24" i="9"/>
  <c r="K23" i="9"/>
  <c r="K22" i="9"/>
  <c r="E40" i="10" l="1"/>
  <c r="E32" i="10"/>
  <c r="E27" i="10"/>
  <c r="E12" i="10"/>
  <c r="E43" i="10"/>
  <c r="E42" i="10"/>
  <c r="E41" i="10"/>
  <c r="E35" i="10"/>
  <c r="E34" i="10"/>
  <c r="E33" i="10"/>
  <c r="E30" i="10"/>
  <c r="E28" i="10"/>
  <c r="E24" i="10"/>
  <c r="E23" i="10"/>
  <c r="E21" i="10"/>
  <c r="E20" i="10"/>
  <c r="E17" i="10"/>
  <c r="E15" i="10"/>
  <c r="E14" i="10"/>
  <c r="E10" i="10"/>
  <c r="E9" i="10"/>
  <c r="D186" i="3"/>
  <c r="E168" i="3" l="1"/>
  <c r="D168" i="3"/>
  <c r="C168" i="3"/>
  <c r="D160" i="3"/>
  <c r="C160" i="3"/>
  <c r="F73" i="2"/>
  <c r="C10" i="2" l="1"/>
  <c r="C12" i="2" s="1"/>
  <c r="D10" i="2"/>
  <c r="D12" i="2" s="1"/>
  <c r="E10" i="2"/>
  <c r="E12" i="2" s="1"/>
  <c r="F10" i="2"/>
  <c r="F12" i="2" s="1"/>
  <c r="C17" i="2"/>
  <c r="D17" i="2"/>
  <c r="E17" i="2"/>
  <c r="F17" i="2"/>
  <c r="F19" i="2" l="1"/>
  <c r="F18" i="2"/>
  <c r="E16" i="3"/>
  <c r="E13" i="3"/>
  <c r="E10" i="3" l="1"/>
  <c r="E7" i="3"/>
  <c r="E160" i="3" l="1"/>
  <c r="F95" i="2"/>
  <c r="F83" i="2"/>
  <c r="F62" i="2"/>
  <c r="F58" i="2"/>
  <c r="F74" i="2"/>
  <c r="F33" i="2"/>
  <c r="E33" i="2"/>
  <c r="D33" i="2"/>
  <c r="E12" i="5"/>
  <c r="D12" i="5"/>
  <c r="C12" i="5"/>
  <c r="E25" i="8"/>
  <c r="F25" i="8"/>
  <c r="F20" i="8"/>
  <c r="E20" i="8"/>
  <c r="K51" i="9"/>
  <c r="K48" i="9"/>
  <c r="E45" i="10"/>
  <c r="D45" i="10"/>
  <c r="C45" i="10"/>
  <c r="F63" i="2" l="1"/>
  <c r="F20" i="2" l="1"/>
</calcChain>
</file>

<file path=xl/sharedStrings.xml><?xml version="1.0" encoding="utf-8"?>
<sst xmlns="http://schemas.openxmlformats.org/spreadsheetml/2006/main" count="1860" uniqueCount="1071">
  <si>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</si>
  <si>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</si>
  <si>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</si>
  <si>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</si>
  <si>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</si>
  <si>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</si>
  <si>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</si>
  <si>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</si>
  <si>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</si>
  <si>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</si>
  <si>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</si>
  <si>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</si>
  <si>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</si>
  <si>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</si>
  <si>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</si>
  <si>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</si>
  <si>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</si>
  <si>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</si>
  <si>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</si>
  <si>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</si>
  <si>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</si>
  <si>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</si>
  <si>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</si>
  <si>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</si>
  <si>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</si>
  <si>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</si>
  <si>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</si>
  <si>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</si>
  <si>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</si>
  <si>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</si>
  <si>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</si>
  <si>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</si>
  <si>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</si>
  <si>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</si>
  <si>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</si>
  <si>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</si>
  <si>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</si>
  <si>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</si>
  <si>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</si>
  <si>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</si>
  <si>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</si>
  <si>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</si>
  <si>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</si>
  <si>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</si>
  <si>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</si>
  <si>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</si>
  <si>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</si>
  <si>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</si>
  <si>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</si>
  <si>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</si>
  <si>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</si>
  <si>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</si>
  <si>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</si>
  <si>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</si>
  <si>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</si>
  <si>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</si>
  <si>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</si>
  <si>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</si>
  <si>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</si>
  <si>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</si>
  <si>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</si>
  <si>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</si>
  <si>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</si>
  <si>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</si>
  <si>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</si>
  <si>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</si>
  <si>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</si>
  <si>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</si>
  <si>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</si>
  <si>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</si>
  <si>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</si>
  <si>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</si>
  <si>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</si>
  <si>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</si>
  <si>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</si>
  <si>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</si>
  <si>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</si>
  <si>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</si>
  <si>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</si>
  <si>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</si>
  <si>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</si>
  <si>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</si>
  <si>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</si>
  <si>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</si>
  <si>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</si>
  <si>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</si>
  <si>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</si>
  <si>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</si>
  <si>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</si>
  <si>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</si>
  <si>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</si>
  <si>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</si>
  <si>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</si>
  <si>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</si>
  <si>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</si>
  <si>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</si>
  <si>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</si>
  <si>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</si>
  <si>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</si>
  <si>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</si>
  <si>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</si>
  <si>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</si>
  <si>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</si>
  <si>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</si>
  <si>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</si>
  <si>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</si>
  <si>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</si>
  <si>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</si>
  <si>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</si>
  <si>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</si>
  <si>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</si>
  <si>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</si>
  <si>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</si>
  <si>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</si>
  <si>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</si>
  <si>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</si>
  <si>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</si>
  <si>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</si>
  <si>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</si>
  <si>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</si>
  <si>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</si>
  <si>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</si>
  <si>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</si>
  <si>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</si>
  <si>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</si>
  <si>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</si>
  <si>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</si>
  <si>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</si>
  <si>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</si>
  <si>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</si>
  <si>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</si>
  <si>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</si>
  <si>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</si>
  <si>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</si>
  <si>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</si>
  <si>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</si>
  <si>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</si>
  <si>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</si>
  <si>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</si>
  <si>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</si>
  <si>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</si>
  <si>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</si>
  <si>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</si>
  <si>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</si>
  <si>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</si>
  <si>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</si>
  <si>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</si>
  <si>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</si>
  <si>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</si>
  <si>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</si>
  <si>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</si>
  <si>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</si>
  <si>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</si>
  <si>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</si>
  <si>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</si>
  <si>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</si>
  <si>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</si>
  <si>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</si>
  <si>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</si>
  <si>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</si>
  <si>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</si>
  <si>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</si>
  <si>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</si>
  <si>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</si>
  <si>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</si>
  <si>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</si>
  <si>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</si>
  <si>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</si>
  <si>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</si>
  <si>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</si>
  <si>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</si>
  <si>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</si>
  <si>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</si>
  <si>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</si>
  <si>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</si>
  <si>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</si>
  <si>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</si>
  <si>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</si>
  <si>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</si>
  <si>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</si>
  <si>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</si>
  <si>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</si>
  <si>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</si>
  <si>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</si>
  <si>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</si>
  <si>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</si>
  <si>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</si>
  <si>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</si>
  <si>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</si>
  <si>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</si>
  <si>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</si>
  <si>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</si>
  <si>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</si>
  <si>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</si>
  <si>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</si>
  <si>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</si>
  <si>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</si>
  <si>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</si>
  <si>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</si>
  <si>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</si>
  <si>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</si>
  <si>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</si>
  <si>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</si>
  <si>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</si>
  <si>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</si>
  <si>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</si>
  <si>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</si>
  <si>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</si>
  <si>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</si>
  <si>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</si>
  <si>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</si>
  <si>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</si>
  <si>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</si>
  <si>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</si>
  <si>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</si>
  <si>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</si>
  <si>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</si>
  <si>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</si>
  <si>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</si>
  <si>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</si>
  <si>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</si>
  <si>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</si>
  <si>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</si>
  <si>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</si>
  <si>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</si>
  <si>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</si>
  <si>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</si>
  <si>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</si>
  <si>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</si>
  <si>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</si>
  <si>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</si>
  <si>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</si>
  <si>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</si>
  <si>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</si>
  <si>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</si>
  <si>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</si>
  <si>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</si>
  <si>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</si>
  <si>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</si>
  <si>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</si>
  <si>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</si>
  <si>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</si>
  <si>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</si>
  <si>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</si>
  <si>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</si>
  <si>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</si>
  <si>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</si>
  <si>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</si>
  <si>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</si>
  <si>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</si>
  <si>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</si>
  <si>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</si>
  <si>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</si>
  <si>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</si>
  <si>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</si>
  <si>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</si>
  <si>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</si>
  <si>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</si>
  <si>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</si>
  <si>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</si>
  <si>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</si>
  <si>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</si>
  <si>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</si>
  <si>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</si>
  <si>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</si>
  <si>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</si>
  <si>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</si>
  <si>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</si>
  <si>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</si>
  <si>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</si>
  <si>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</si>
  <si>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</si>
  <si>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</si>
  <si>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</si>
  <si>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</si>
  <si>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</si>
  <si>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</si>
  <si>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</si>
  <si>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</si>
  <si>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</si>
  <si>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</si>
  <si>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</si>
  <si>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</si>
  <si>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</si>
  <si>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</si>
  <si>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</si>
  <si>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</si>
  <si>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</si>
  <si>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</si>
  <si>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</si>
  <si>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</si>
  <si>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</si>
  <si>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</si>
  <si>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</si>
  <si>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</si>
  <si>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</si>
  <si>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</si>
  <si>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</si>
  <si>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</si>
  <si>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</si>
  <si>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</si>
  <si>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</si>
  <si>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</si>
  <si>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</si>
  <si>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</si>
  <si>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</si>
  <si>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</si>
  <si>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</si>
  <si>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</si>
  <si>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</si>
  <si>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</si>
  <si>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</si>
  <si>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</si>
  <si>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</si>
  <si>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</si>
  <si>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</si>
  <si>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</si>
  <si>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</si>
  <si>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</si>
  <si>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</si>
  <si>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</si>
  <si>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</si>
  <si>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</si>
  <si>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</si>
  <si>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</si>
  <si>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</si>
  <si>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</si>
  <si>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</si>
  <si>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</si>
  <si>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</si>
  <si>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</si>
  <si>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</si>
  <si>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</si>
  <si>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</si>
  <si>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</si>
  <si>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</si>
  <si>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</si>
  <si>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</si>
  <si>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</si>
  <si>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</si>
  <si>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</si>
  <si>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</si>
  <si>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</si>
  <si>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</si>
  <si>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</si>
  <si>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</si>
  <si>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</si>
  <si>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</si>
  <si>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</si>
  <si>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</si>
  <si>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</si>
  <si>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</si>
  <si>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</si>
  <si>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</si>
  <si>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</si>
  <si>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</si>
  <si>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</si>
  <si>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</si>
  <si>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</si>
  <si>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</si>
  <si>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</si>
  <si>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</si>
  <si>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</si>
  <si>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</si>
  <si>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</si>
  <si>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</si>
  <si>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</si>
  <si>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</si>
  <si>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</si>
  <si>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</si>
  <si>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</si>
  <si>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</si>
  <si>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</si>
  <si>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</si>
  <si>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</si>
  <si>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</si>
  <si>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</si>
  <si>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</si>
  <si>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</si>
  <si>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</si>
  <si>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</si>
  <si>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</si>
  <si>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</si>
  <si>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</si>
  <si>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</si>
  <si>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</si>
  <si>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</si>
  <si>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</si>
  <si>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</si>
  <si>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</si>
  <si>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</si>
  <si>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</si>
  <si>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</si>
  <si>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</si>
  <si>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</si>
  <si>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</si>
  <si>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</si>
  <si>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</si>
  <si>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</si>
  <si>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</si>
  <si>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</si>
  <si>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</si>
  <si>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</si>
  <si>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</si>
  <si>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</si>
  <si>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</si>
  <si>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</si>
  <si>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</si>
  <si>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</si>
  <si>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</si>
  <si>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</si>
  <si>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</si>
  <si>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</si>
  <si>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</si>
  <si>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</si>
  <si>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</si>
  <si>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</si>
  <si>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</si>
  <si>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</si>
  <si>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</si>
  <si>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</si>
  <si>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</si>
  <si>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</si>
  <si>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</si>
  <si>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</si>
  <si>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</si>
  <si>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</si>
  <si>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</si>
  <si>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</si>
  <si>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</si>
  <si>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</si>
  <si>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</si>
  <si>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</si>
  <si>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</si>
  <si>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</si>
  <si>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</si>
  <si>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</si>
  <si>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</si>
  <si>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</si>
  <si>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</si>
  <si>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</si>
  <si>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</si>
  <si>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</si>
  <si>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</si>
  <si>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</si>
  <si>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</si>
  <si>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</si>
  <si>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</si>
  <si>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</si>
  <si>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</si>
  <si>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</si>
  <si>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</si>
  <si>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</si>
  <si>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</si>
  <si>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</si>
  <si>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</si>
  <si>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</si>
  <si>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</si>
  <si>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</si>
  <si>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</si>
  <si>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</si>
  <si>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</si>
  <si>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</si>
  <si>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</si>
  <si>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</si>
  <si>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</si>
  <si>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</si>
  <si>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</si>
  <si>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</si>
  <si>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</si>
  <si>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</si>
  <si>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</si>
  <si>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</si>
  <si>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</si>
  <si>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</si>
  <si>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</si>
  <si>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</si>
  <si>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</si>
  <si>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</si>
  <si>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</si>
  <si>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</si>
  <si>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</si>
  <si>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</si>
  <si>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</si>
  <si>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</si>
  <si>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</si>
  <si>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</si>
  <si>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</si>
  <si>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</si>
  <si>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</si>
  <si>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</si>
  <si>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</si>
  <si>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</si>
  <si>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</si>
  <si>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</si>
  <si>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</si>
  <si>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</si>
  <si>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</si>
  <si>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</si>
  <si>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</si>
  <si>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</si>
  <si>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</si>
  <si>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</si>
  <si>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</si>
  <si>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</si>
  <si>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</si>
  <si>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</si>
  <si>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</si>
  <si>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</si>
  <si>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</si>
  <si>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</si>
  <si>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</si>
  <si>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</si>
  <si>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</si>
  <si>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</si>
  <si>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</si>
  <si>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</si>
  <si>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</si>
  <si>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</si>
  <si>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</si>
  <si>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</si>
  <si>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</si>
  <si>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</si>
  <si>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</si>
  <si>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</si>
  <si>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</si>
  <si>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</si>
  <si>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</si>
  <si>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</si>
  <si>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</si>
  <si>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</si>
  <si>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</si>
  <si>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</si>
  <si>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</si>
  <si>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</si>
  <si>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</si>
  <si>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</si>
  <si>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</si>
  <si>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</si>
  <si>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</si>
  <si>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</si>
  <si>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</si>
  <si>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</si>
  <si>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</si>
  <si>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</si>
  <si>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</si>
  <si>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</si>
  <si>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</si>
  <si>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</si>
  <si>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</si>
  <si>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</si>
  <si>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</si>
  <si>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</si>
  <si>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</si>
  <si>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</si>
  <si>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</si>
  <si>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</si>
  <si>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</si>
  <si>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</si>
  <si>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</si>
  <si>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</si>
  <si>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</si>
  <si>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</si>
  <si>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</si>
  <si>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</si>
  <si>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</si>
  <si>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</si>
  <si>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</si>
  <si>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</si>
  <si>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</si>
  <si>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</si>
  <si>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</si>
  <si>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</si>
  <si>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</si>
  <si>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</si>
  <si>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</si>
  <si>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</si>
  <si>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</si>
  <si>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</si>
  <si>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</si>
  <si>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</si>
  <si>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</si>
  <si>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</si>
  <si>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</si>
  <si>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</si>
  <si>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</si>
  <si>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</si>
  <si>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</si>
  <si>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</si>
  <si>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</si>
  <si>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</si>
  <si>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</si>
  <si>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</si>
  <si>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</si>
  <si>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</si>
  <si>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</si>
  <si>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</si>
  <si>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</si>
  <si>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</si>
  <si>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</si>
  <si>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</si>
  <si>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</si>
  <si>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</si>
  <si>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</si>
  <si>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</si>
  <si>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</si>
  <si>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</si>
  <si>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</si>
  <si>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</si>
  <si>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</si>
  <si>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</si>
  <si>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</si>
  <si>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</si>
  <si>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</si>
  <si>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</si>
  <si>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</si>
  <si>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</si>
  <si>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</si>
  <si>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</si>
  <si>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</si>
  <si>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</si>
  <si>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</si>
  <si>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</si>
  <si>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</si>
  <si>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</si>
  <si>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</si>
  <si>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</si>
  <si>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</si>
  <si>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</si>
  <si>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</si>
  <si>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</si>
  <si>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</si>
  <si>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</si>
  <si>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</si>
  <si>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</si>
  <si>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</si>
  <si>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</si>
  <si>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</si>
  <si>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</si>
  <si>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</si>
  <si>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</si>
  <si>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</si>
  <si>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</si>
  <si>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</si>
  <si>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</si>
  <si>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</si>
  <si>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</si>
  <si>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</si>
  <si>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</si>
  <si>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</si>
  <si>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</si>
  <si>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</si>
  <si>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</si>
  <si>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</si>
  <si>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</si>
  <si>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</si>
  <si>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</si>
  <si>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</si>
  <si>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</si>
  <si>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</si>
  <si>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</si>
  <si>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</si>
  <si>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</si>
  <si>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</si>
  <si>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</si>
  <si>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</si>
  <si>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</si>
  <si>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</si>
  <si>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</si>
  <si>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</si>
  <si>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</si>
  <si>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</si>
  <si>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</si>
  <si>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</si>
  <si>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</si>
  <si>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</si>
  <si>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</si>
  <si>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</si>
  <si>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</si>
  <si>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</si>
  <si>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</si>
  <si>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</si>
  <si>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</si>
  <si>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</si>
  <si>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</si>
  <si>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</si>
  <si>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</si>
  <si>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</si>
  <si>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</si>
  <si>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</si>
  <si>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</si>
  <si>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</si>
  <si>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</si>
  <si>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</si>
  <si>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</si>
  <si>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</si>
  <si>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</si>
  <si>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</si>
  <si>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</si>
  <si>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</si>
  <si>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</si>
  <si>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</si>
  <si>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</si>
  <si>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</si>
  <si>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</si>
  <si>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</si>
  <si>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</si>
  <si>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</si>
  <si>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</si>
  <si>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</si>
  <si>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</si>
  <si>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</si>
  <si>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</si>
  <si>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</si>
  <si>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</si>
  <si>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</si>
  <si>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</si>
  <si>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</si>
  <si>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</si>
  <si>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</si>
  <si>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</si>
  <si>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</si>
  <si>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</si>
  <si>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</si>
  <si>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</si>
  <si>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</si>
  <si>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</si>
  <si>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</si>
  <si>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</si>
  <si>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</si>
  <si>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</si>
  <si>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</si>
  <si>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</si>
  <si>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</si>
  <si>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</si>
  <si>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</si>
  <si>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</si>
  <si>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</si>
  <si>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</si>
  <si>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</si>
  <si>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</si>
  <si>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</si>
  <si>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</si>
  <si>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</si>
  <si>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</si>
  <si>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</si>
  <si>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</si>
  <si>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</si>
  <si>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</si>
  <si>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</si>
  <si>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</si>
  <si>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</si>
  <si>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</si>
  <si>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</si>
  <si>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</si>
  <si>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</si>
  <si>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</si>
  <si>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</si>
  <si>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</si>
  <si>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</si>
  <si>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</si>
  <si>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</si>
  <si>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</si>
  <si>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</si>
  <si>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</si>
  <si>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</si>
  <si>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</si>
  <si>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</si>
  <si>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</si>
  <si>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</si>
  <si>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</si>
  <si>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</si>
  <si>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</si>
  <si>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</si>
  <si>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</si>
  <si>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</si>
  <si>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</si>
  <si>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</si>
  <si>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</si>
  <si>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</si>
  <si>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</si>
  <si>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</si>
  <si>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</si>
  <si>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</si>
  <si>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</si>
  <si>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</si>
  <si>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</si>
  <si>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</si>
  <si>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</si>
  <si>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</si>
  <si>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</si>
  <si>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</si>
  <si>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</si>
  <si>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</si>
  <si>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</si>
  <si>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</si>
  <si>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</si>
  <si>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</si>
  <si>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</si>
  <si>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</si>
  <si>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</si>
  <si>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</si>
  <si>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</si>
  <si>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</si>
  <si>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</si>
  <si>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</si>
  <si>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</si>
  <si>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</si>
  <si>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</si>
  <si>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</si>
  <si>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</si>
  <si>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</si>
  <si>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</si>
  <si>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</si>
  <si>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</si>
  <si>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</si>
  <si>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</si>
  <si>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</si>
  <si>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</si>
  <si>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</si>
  <si>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</si>
  <si>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</si>
  <si>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</si>
  <si>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</si>
  <si>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</si>
  <si>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</si>
  <si>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</si>
  <si>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</si>
  <si>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</si>
  <si>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</si>
  <si>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</si>
  <si>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</si>
  <si>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</si>
  <si>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</si>
  <si>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</si>
  <si>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</si>
  <si>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</si>
  <si>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</si>
  <si>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</si>
  <si>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</si>
  <si>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</si>
  <si>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</si>
  <si>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</si>
  <si>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</si>
  <si>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</si>
  <si>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</si>
  <si>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</si>
  <si>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</si>
  <si>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</si>
  <si>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</si>
  <si>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</si>
  <si>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</si>
  <si>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</si>
  <si>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</si>
  <si>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</si>
  <si>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</si>
  <si>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</si>
  <si>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</si>
  <si>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</si>
  <si>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</si>
  <si>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</si>
  <si>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</si>
  <si>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</si>
  <si>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</si>
  <si>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</si>
  <si>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</si>
  <si>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</si>
  <si>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</si>
  <si>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</si>
  <si>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</si>
  <si>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</si>
  <si>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</si>
  <si>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</si>
  <si>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</si>
  <si>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</si>
  <si>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</si>
  <si>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</si>
  <si>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</si>
  <si>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</si>
  <si>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</si>
  <si>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</si>
  <si>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</si>
  <si>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</si>
  <si>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</si>
  <si>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</si>
  <si>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</si>
  <si>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</si>
  <si>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</si>
  <si>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</si>
  <si>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</si>
  <si>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</si>
  <si>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</si>
  <si>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</si>
  <si>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</si>
  <si>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</si>
  <si>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</si>
  <si>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</si>
  <si>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</si>
  <si>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</si>
  <si>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</si>
  <si>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</si>
  <si>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</si>
  <si>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</si>
  <si>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</si>
  <si>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</si>
  <si>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</si>
  <si>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</si>
  <si>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</si>
  <si>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</si>
  <si>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</si>
  <si>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</si>
  <si>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</si>
  <si>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</si>
  <si>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</si>
  <si>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</si>
  <si>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</si>
  <si>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</si>
  <si>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</si>
  <si>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</si>
  <si>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</si>
  <si>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</si>
  <si>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</si>
  <si>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</si>
  <si>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</si>
  <si>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</si>
  <si>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</si>
  <si>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</si>
  <si>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</si>
  <si>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</si>
  <si>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</si>
  <si>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</si>
  <si>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</si>
  <si>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</si>
  <si>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</si>
  <si>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</si>
  <si>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</si>
  <si>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</si>
  <si>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</si>
  <si>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</si>
  <si>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</si>
  <si>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</si>
  <si>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</si>
  <si>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</si>
  <si>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</si>
  <si>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</si>
  <si>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</si>
  <si>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</si>
  <si>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</si>
  <si>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</si>
  <si>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</si>
  <si>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</si>
  <si>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</si>
  <si>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</si>
  <si>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</si>
  <si>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</si>
  <si>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</si>
  <si>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</si>
  <si>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</si>
  <si>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</si>
  <si>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</si>
  <si>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</si>
  <si>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</si>
  <si>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</si>
  <si>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</si>
  <si>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</si>
  <si>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</si>
  <si>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</si>
  <si>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</si>
  <si>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</si>
  <si>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</si>
  <si>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</si>
  <si>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</si>
  <si>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</si>
  <si>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</si>
  <si>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</si>
  <si>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</si>
  <si>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</si>
  <si>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</si>
  <si>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</si>
  <si>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</si>
  <si>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</si>
  <si>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</si>
  <si>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</si>
  <si>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</si>
  <si>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</si>
  <si>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</si>
  <si>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</si>
  <si>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</si>
  <si>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</si>
  <si>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</si>
  <si>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</si>
  <si>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</si>
  <si>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</si>
  <si>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</si>
  <si>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</si>
  <si>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</si>
  <si>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</si>
  <si>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</si>
  <si>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</si>
  <si>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</si>
  <si>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</si>
  <si>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</si>
  <si>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</si>
  <si>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</si>
  <si>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</si>
  <si>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</si>
  <si>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</si>
  <si>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</si>
  <si>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</si>
  <si>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</si>
  <si>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</si>
  <si>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</si>
  <si>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</si>
  <si>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</si>
  <si>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</si>
  <si>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</si>
  <si>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</si>
  <si>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</si>
  <si>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</si>
  <si>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</si>
  <si>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</si>
  <si>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</si>
  <si>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</si>
  <si>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</si>
  <si>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</si>
  <si>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</si>
  <si>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</si>
  <si>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</si>
  <si>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</si>
  <si>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</si>
  <si>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</si>
  <si>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</si>
  <si>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</si>
  <si>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</si>
  <si>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</si>
  <si>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</si>
  <si>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</si>
  <si>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</si>
  <si>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</si>
  <si>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Sunny Moon</t>
  </si>
  <si>
    <t>Senior Research associate</t>
  </si>
  <si>
    <t>Institutional Research and Analytical Studies</t>
  </si>
  <si>
    <t>P.O. Box 6850</t>
  </si>
  <si>
    <t>Fullerton, CA 92834</t>
  </si>
  <si>
    <t>hmoon@fullerton.edu</t>
  </si>
  <si>
    <t>657-278-4749</t>
  </si>
  <si>
    <t>x</t>
  </si>
  <si>
    <t>Doctoral degrees – professional practice (DNP)</t>
  </si>
  <si>
    <t>Doctoral degrees – other (EDD)</t>
  </si>
  <si>
    <t>n/a</t>
  </si>
  <si>
    <t>ACT or SAT tests are required for all first time freshmen applications.</t>
  </si>
  <si>
    <t>Reading</t>
  </si>
  <si>
    <t>Math</t>
  </si>
  <si>
    <t>ELM, EPT</t>
  </si>
  <si>
    <t xml:space="preserve"> </t>
  </si>
  <si>
    <t>http://www.csumentor.edu/finaid/pais/</t>
  </si>
  <si>
    <t>Fall 2009 Cohort</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</si>
  <si>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</si>
  <si>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</si>
  <si>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Of the initial 2009 cohort, how many completed the program in four years or less (by August 31, 2012): </t>
  </si>
  <si>
    <t xml:space="preserve">Of the initial 2009 cohort, how many completed the program in more than four years but in five years or less (after August 31, 2012 and by August 31, 2013): </t>
  </si>
  <si>
    <t xml:space="preserve">Of the initial 2009 cohort, how many completed the program in more than five years but in six years or less (after August 31, 2013 and by August 31, 2014): </t>
  </si>
  <si>
    <t xml:space="preserve">Six-year graduation rate for 2009 cohort (question B10 divided by question B6): </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</si>
  <si>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</si>
  <si>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</si>
  <si>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2008 cohort, how many completed the program in four years or less (by August 31, 2011): </t>
  </si>
  <si>
    <t xml:space="preserve">Of the initial 2008 cohort, how many completed the program in more than four years but in five years or less (after August 31, 2011 and by August 31, 2012): </t>
  </si>
  <si>
    <t xml:space="preserve">Of the initial 2008 cohort, how many completed the program in more than five years but in six years or less (after August 31, 2012 and by August 31, 2013): </t>
  </si>
  <si>
    <t>Please provide data for the Fall 2009 cohort if available. If Fall 2009 cohort data are 
not available, provide data for the Fall 2008 cohort.</t>
  </si>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</sst>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
    <numFmt numFmtId="175" formatCode="m/d;@"/>
    <numFmt numFmtId="176" formatCode="0.0"/>
  </numFmts>
  <fonts count="38"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
      <sz val="11"/>
      <name val="Calibri"/>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62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7" fillId="0" borderId="0" xfId="0" applyFont="1" applyAlignment="1">
      <alignment horizontal="left" vertical="top"/>
    </xf>
    <xf numFmtId="0" fontId="0" fillId="0" borderId="7" xfId="0" applyBorder="1"/>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right"/>
    </xf>
    <xf numFmtId="0" fontId="0" fillId="0" borderId="0" xfId="0"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20" xfId="0" applyFill="1" applyBorder="1"/>
    <xf numFmtId="0" fontId="4" fillId="0" borderId="1" xfId="0" applyFont="1" applyFill="1" applyBorder="1" applyAlignment="1">
      <alignment horizont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0" fillId="5" borderId="1" xfId="0" applyFill="1" applyBorder="1" applyAlignment="1">
      <alignment horizontal="center"/>
    </xf>
    <xf numFmtId="0" fontId="0" fillId="5" borderId="1" xfId="0" applyFill="1" applyBorder="1" applyAlignment="1">
      <alignment horizontal="left" vertical="top" wrapText="1"/>
    </xf>
    <xf numFmtId="0" fontId="0" fillId="5" borderId="1" xfId="0" applyFill="1" applyBorder="1"/>
    <xf numFmtId="0" fontId="0" fillId="5" borderId="5" xfId="0" applyFill="1" applyBorder="1" applyAlignment="1">
      <alignment horizontal="left" vertical="top" wrapText="1"/>
    </xf>
    <xf numFmtId="0" fontId="25" fillId="5" borderId="5" xfId="3" applyFill="1" applyBorder="1" applyAlignment="1" applyProtection="1">
      <alignment horizontal="left" vertical="top" wrapText="1"/>
    </xf>
    <xf numFmtId="49" fontId="0" fillId="5" borderId="1" xfId="0" applyNumberForma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6" xfId="0" applyBorder="1" applyAlignment="1">
      <alignment vertical="center"/>
    </xf>
    <xf numFmtId="0" fontId="0" fillId="0" borderId="6" xfId="0" applyBorder="1" applyAlignment="1">
      <alignment vertical="center" wrapText="1"/>
    </xf>
    <xf numFmtId="49" fontId="0" fillId="0" borderId="1" xfId="0" applyNumberFormat="1" applyBorder="1" applyAlignment="1">
      <alignment horizontal="center" vertical="center"/>
    </xf>
    <xf numFmtId="0" fontId="11" fillId="0" borderId="1" xfId="0" applyFont="1" applyFill="1" applyBorder="1"/>
    <xf numFmtId="0" fontId="20" fillId="0" borderId="3" xfId="0" applyFont="1" applyBorder="1" applyAlignment="1">
      <alignment horizontal="center" vertical="center" wrapText="1"/>
    </xf>
    <xf numFmtId="0" fontId="37" fillId="5" borderId="1" xfId="0" applyFont="1" applyFill="1" applyBorder="1" applyAlignment="1">
      <alignment vertical="center" wrapText="1"/>
    </xf>
    <xf numFmtId="37" fontId="3" fillId="5" borderId="1" xfId="0" applyNumberFormat="1" applyFont="1" applyFill="1" applyBorder="1" applyAlignment="1">
      <alignment horizontal="right"/>
    </xf>
    <xf numFmtId="0" fontId="5" fillId="0" borderId="6" xfId="0" applyFont="1" applyBorder="1" applyAlignment="1">
      <alignment vertical="center"/>
    </xf>
    <xf numFmtId="0" fontId="3" fillId="0" borderId="6"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3" fillId="2" borderId="3" xfId="0" applyFont="1" applyFill="1" applyBorder="1" applyAlignment="1">
      <alignment horizontal="center" vertical="center"/>
    </xf>
    <xf numFmtId="37" fontId="3" fillId="5" borderId="1" xfId="1" applyNumberFormat="1" applyFont="1" applyFill="1" applyBorder="1" applyAlignment="1">
      <alignment horizontal="right"/>
    </xf>
    <xf numFmtId="0" fontId="5" fillId="5" borderId="1" xfId="0" applyFont="1" applyFill="1" applyBorder="1" applyAlignment="1">
      <alignment horizontal="right"/>
    </xf>
    <xf numFmtId="0" fontId="3" fillId="5" borderId="1" xfId="0" applyFont="1" applyFill="1" applyBorder="1" applyAlignment="1">
      <alignment horizontal="right"/>
    </xf>
    <xf numFmtId="37" fontId="1" fillId="5" borderId="2" xfId="1" applyNumberFormat="1" applyFill="1" applyBorder="1" applyAlignment="1">
      <alignment horizontal="right"/>
    </xf>
    <xf numFmtId="37" fontId="0" fillId="5" borderId="9" xfId="0" applyNumberFormat="1" applyFill="1" applyBorder="1" applyAlignment="1">
      <alignment horizontal="right"/>
    </xf>
    <xf numFmtId="37" fontId="3" fillId="5" borderId="9" xfId="1" applyNumberFormat="1" applyFont="1" applyFill="1" applyBorder="1" applyAlignment="1">
      <alignment horizontal="right"/>
    </xf>
    <xf numFmtId="37" fontId="4" fillId="5" borderId="1" xfId="5" applyNumberFormat="1" applyFill="1" applyBorder="1" applyAlignment="1">
      <alignment horizontal="right"/>
    </xf>
    <xf numFmtId="9" fontId="1" fillId="5" borderId="1" xfId="4" applyFill="1" applyBorder="1" applyAlignment="1">
      <alignment horizontal="right"/>
    </xf>
    <xf numFmtId="37" fontId="0" fillId="5" borderId="1" xfId="0" applyNumberFormat="1" applyFill="1" applyBorder="1" applyAlignment="1">
      <alignment horizontal="right"/>
    </xf>
    <xf numFmtId="10" fontId="0" fillId="5" borderId="1" xfId="0" applyNumberFormat="1" applyFill="1" applyBorder="1" applyAlignment="1">
      <alignment horizontal="right"/>
    </xf>
    <xf numFmtId="174" fontId="11" fillId="5" borderId="1" xfId="9" applyNumberFormat="1" applyFont="1" applyFill="1" applyBorder="1" applyAlignment="1">
      <alignment horizontal="right" vertical="center"/>
    </xf>
    <xf numFmtId="0" fontId="4" fillId="5" borderId="1" xfId="0" applyFont="1" applyFill="1" applyBorder="1" applyAlignment="1">
      <alignment horizontal="center" vertical="center"/>
    </xf>
    <xf numFmtId="0" fontId="9" fillId="5" borderId="5" xfId="5" applyFont="1" applyFill="1" applyBorder="1" applyAlignment="1">
      <alignment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1" xfId="5" applyFill="1" applyBorder="1" applyAlignment="1">
      <alignment horizontal="center" vertical="center"/>
    </xf>
    <xf numFmtId="0" fontId="9" fillId="5" borderId="9" xfId="5" applyFont="1" applyFill="1" applyBorder="1" applyAlignment="1">
      <alignment vertical="center"/>
    </xf>
    <xf numFmtId="0" fontId="4" fillId="0" borderId="0" xfId="5" applyBorder="1" applyAlignment="1">
      <alignment horizontal="center" vertical="center"/>
    </xf>
    <xf numFmtId="0" fontId="4" fillId="5" borderId="1" xfId="5" applyFill="1" applyBorder="1" applyAlignment="1">
      <alignment horizontal="center" vertical="center" wrapText="1"/>
    </xf>
    <xf numFmtId="165" fontId="4" fillId="5" borderId="1" xfId="5" applyNumberFormat="1" applyFont="1" applyFill="1" applyBorder="1" applyAlignment="1">
      <alignment horizontal="center" vertical="center"/>
    </xf>
    <xf numFmtId="16" fontId="4" fillId="5" borderId="1" xfId="5" applyNumberFormat="1" applyFill="1" applyBorder="1" applyAlignment="1">
      <alignment horizontal="center" vertical="center"/>
    </xf>
    <xf numFmtId="0" fontId="4" fillId="5" borderId="1" xfId="5" applyFont="1" applyFill="1" applyBorder="1" applyAlignment="1">
      <alignment wrapText="1"/>
    </xf>
    <xf numFmtId="0" fontId="11" fillId="5" borderId="1" xfId="5" applyFont="1" applyFill="1" applyBorder="1" applyAlignment="1">
      <alignment wrapText="1"/>
    </xf>
    <xf numFmtId="0" fontId="4" fillId="5" borderId="1" xfId="5" applyFont="1" applyFill="1" applyBorder="1" applyAlignment="1">
      <alignment horizontal="center" vertical="center" wrapText="1"/>
    </xf>
    <xf numFmtId="9" fontId="4" fillId="5" borderId="1" xfId="0" applyNumberFormat="1" applyFont="1" applyFill="1" applyBorder="1" applyAlignment="1">
      <alignment horizontal="right" vertical="center" wrapText="1"/>
    </xf>
    <xf numFmtId="1" fontId="4" fillId="5" borderId="1" xfId="0" applyNumberFormat="1" applyFont="1" applyFill="1" applyBorder="1" applyAlignment="1">
      <alignment horizontal="right" vertical="center" wrapText="1"/>
    </xf>
    <xf numFmtId="0" fontId="4" fillId="0" borderId="3" xfId="0" applyFont="1" applyFill="1" applyBorder="1" applyAlignment="1">
      <alignment horizontal="center" wrapText="1"/>
    </xf>
    <xf numFmtId="0" fontId="0" fillId="0" borderId="6" xfId="0" applyFill="1" applyBorder="1"/>
    <xf numFmtId="0" fontId="4" fillId="3" borderId="3" xfId="0" applyFont="1" applyFill="1" applyBorder="1" applyAlignment="1">
      <alignment horizontal="center"/>
    </xf>
    <xf numFmtId="0" fontId="0" fillId="0" borderId="6" xfId="0" quotePrefix="1" applyBorder="1"/>
    <xf numFmtId="0" fontId="4" fillId="3" borderId="20" xfId="0" applyFont="1" applyFill="1" applyBorder="1" applyAlignment="1">
      <alignment horizontal="center"/>
    </xf>
    <xf numFmtId="1" fontId="37" fillId="5" borderId="1" xfId="0" applyNumberFormat="1" applyFont="1" applyFill="1" applyBorder="1" applyAlignment="1">
      <alignment vertical="center" wrapText="1"/>
    </xf>
    <xf numFmtId="9" fontId="0" fillId="5" borderId="1" xfId="0" applyNumberFormat="1" applyFill="1" applyBorder="1"/>
    <xf numFmtId="9" fontId="0" fillId="5" borderId="1" xfId="4" applyFont="1" applyFill="1" applyBorder="1" applyAlignment="1">
      <alignment horizontal="right"/>
    </xf>
    <xf numFmtId="10" fontId="0" fillId="5" borderId="1" xfId="0" applyNumberFormat="1" applyFill="1" applyBorder="1"/>
    <xf numFmtId="2" fontId="0" fillId="5" borderId="12" xfId="0" applyNumberFormat="1" applyFill="1" applyBorder="1"/>
    <xf numFmtId="166" fontId="0" fillId="5" borderId="1" xfId="0" applyNumberFormat="1" applyFill="1" applyBorder="1"/>
    <xf numFmtId="167" fontId="0" fillId="5" borderId="1" xfId="0" applyNumberFormat="1" applyFill="1" applyBorder="1" applyAlignment="1">
      <alignment horizontal="center" vertical="top"/>
    </xf>
    <xf numFmtId="37" fontId="1" fillId="5" borderId="1" xfId="1" applyNumberFormat="1" applyFill="1" applyBorder="1" applyAlignment="1">
      <alignment horizontal="center" vertical="center"/>
    </xf>
    <xf numFmtId="167" fontId="0" fillId="5" borderId="1" xfId="0" applyNumberFormat="1" applyFill="1" applyBorder="1" applyAlignment="1">
      <alignment horizontal="center" vertical="center"/>
    </xf>
    <xf numFmtId="4" fontId="0" fillId="5" borderId="1" xfId="0" applyNumberFormat="1" applyFill="1" applyBorder="1" applyAlignment="1">
      <alignment horizontal="right" vertical="top"/>
    </xf>
    <xf numFmtId="175" fontId="4" fillId="5" borderId="1" xfId="0" applyNumberFormat="1" applyFont="1" applyFill="1" applyBorder="1" applyAlignment="1">
      <alignment horizontal="center" vertical="center"/>
    </xf>
    <xf numFmtId="167" fontId="0" fillId="5" borderId="1" xfId="0" applyNumberFormat="1" applyFill="1" applyBorder="1" applyAlignment="1">
      <alignment horizontal="right" vertical="top"/>
    </xf>
    <xf numFmtId="37" fontId="3" fillId="5" borderId="1" xfId="1" applyNumberFormat="1" applyFont="1" applyFill="1" applyBorder="1" applyAlignment="1">
      <alignment horizontal="center" vertical="center"/>
    </xf>
    <xf numFmtId="49" fontId="0" fillId="5" borderId="1" xfId="0" applyNumberFormat="1" applyFill="1" applyBorder="1" applyAlignment="1">
      <alignment horizontal="center"/>
    </xf>
    <xf numFmtId="0" fontId="0" fillId="5" borderId="1" xfId="0" applyFill="1" applyBorder="1" applyAlignment="1">
      <alignment horizontal="center" vertical="top"/>
    </xf>
    <xf numFmtId="1" fontId="0" fillId="5" borderId="1" xfId="0" applyNumberFormat="1" applyFill="1" applyBorder="1" applyAlignment="1">
      <alignment horizontal="right"/>
    </xf>
    <xf numFmtId="2" fontId="4" fillId="5" borderId="1" xfId="0" applyNumberFormat="1" applyFont="1" applyFill="1" applyBorder="1" applyAlignment="1">
      <alignment horizontal="right" wrapText="1"/>
    </xf>
    <xf numFmtId="1" fontId="0" fillId="5" borderId="1" xfId="0" applyNumberFormat="1" applyFill="1" applyBorder="1" applyAlignment="1">
      <alignment horizontal="center"/>
    </xf>
    <xf numFmtId="49" fontId="4" fillId="5" borderId="1" xfId="0" applyNumberFormat="1" applyFont="1" applyFill="1" applyBorder="1" applyAlignment="1">
      <alignment horizontal="center" vertical="center"/>
    </xf>
    <xf numFmtId="168" fontId="0" fillId="5" borderId="1" xfId="2" applyNumberFormat="1" applyFont="1" applyFill="1" applyBorder="1" applyAlignment="1">
      <alignment horizontal="right"/>
    </xf>
    <xf numFmtId="168" fontId="0" fillId="5" borderId="1" xfId="0" applyNumberFormat="1" applyFill="1" applyBorder="1" applyAlignment="1">
      <alignment horizontal="right"/>
    </xf>
    <xf numFmtId="49" fontId="0" fillId="5" borderId="1" xfId="0" applyNumberFormat="1" applyFill="1" applyBorder="1" applyAlignment="1">
      <alignment horizontal="center" vertical="center" wrapText="1"/>
    </xf>
    <xf numFmtId="168" fontId="4" fillId="5" borderId="1" xfId="0" applyNumberFormat="1" applyFont="1" applyFill="1" applyBorder="1" applyAlignment="1"/>
    <xf numFmtId="0" fontId="0" fillId="5" borderId="1" xfId="0" applyFill="1" applyBorder="1" applyAlignment="1">
      <alignment horizontal="right"/>
    </xf>
    <xf numFmtId="3" fontId="20" fillId="5" borderId="1" xfId="0" applyNumberFormat="1" applyFont="1" applyFill="1" applyBorder="1" applyAlignment="1">
      <alignment horizontal="center" vertical="center"/>
    </xf>
    <xf numFmtId="0" fontId="4" fillId="0" borderId="0" xfId="0" applyFont="1" applyFill="1" applyAlignment="1">
      <alignment vertical="top"/>
    </xf>
    <xf numFmtId="0" fontId="4" fillId="5" borderId="1" xfId="0" applyFont="1" applyFill="1" applyBorder="1" applyAlignment="1">
      <alignment vertical="top"/>
    </xf>
    <xf numFmtId="1" fontId="4" fillId="5" borderId="1" xfId="0" applyNumberFormat="1" applyFont="1" applyFill="1" applyBorder="1" applyAlignment="1">
      <alignment vertical="top"/>
    </xf>
    <xf numFmtId="9" fontId="0" fillId="0" borderId="1" xfId="4" applyNumberFormat="1" applyFont="1" applyFill="1" applyBorder="1" applyAlignment="1">
      <alignment horizontal="center" vertical="center"/>
    </xf>
    <xf numFmtId="9" fontId="15" fillId="5" borderId="17" xfId="0" applyNumberFormat="1" applyFont="1" applyFill="1" applyBorder="1" applyAlignment="1">
      <alignment vertical="top" wrapText="1"/>
    </xf>
    <xf numFmtId="9" fontId="15" fillId="5" borderId="19" xfId="0" applyNumberFormat="1" applyFont="1" applyFill="1" applyBorder="1" applyAlignment="1">
      <alignment vertical="top" wrapText="1"/>
    </xf>
    <xf numFmtId="174" fontId="0" fillId="0" borderId="0" xfId="0" applyNumberFormat="1" applyBorder="1" applyAlignment="1"/>
    <xf numFmtId="174" fontId="0" fillId="0" borderId="0" xfId="0" applyNumberFormat="1"/>
    <xf numFmtId="1" fontId="0" fillId="5" borderId="1" xfId="4" applyNumberFormat="1" applyFont="1" applyFill="1" applyBorder="1" applyAlignment="1">
      <alignment horizontal="right"/>
    </xf>
    <xf numFmtId="1" fontId="0" fillId="5" borderId="5" xfId="0" applyNumberFormat="1" applyFill="1" applyBorder="1" applyAlignment="1">
      <alignment horizontal="right"/>
    </xf>
    <xf numFmtId="0" fontId="4" fillId="4" borderId="0" xfId="0" applyFont="1" applyFill="1" applyAlignment="1">
      <alignment horizontal="left" wrapText="1"/>
    </xf>
    <xf numFmtId="0" fontId="0" fillId="4" borderId="0" xfId="0" applyFill="1" applyAlignment="1">
      <alignment wrapText="1"/>
    </xf>
    <xf numFmtId="176" fontId="0" fillId="0" borderId="1" xfId="0" applyNumberFormat="1" applyBorder="1"/>
    <xf numFmtId="176" fontId="0" fillId="5" borderId="1" xfId="0" applyNumberFormat="1" applyFill="1" applyBorder="1"/>
    <xf numFmtId="176" fontId="0" fillId="5" borderId="3" xfId="0" applyNumberFormat="1" applyFill="1" applyBorder="1"/>
    <xf numFmtId="0" fontId="25" fillId="5" borderId="1" xfId="3" applyFill="1" applyBorder="1" applyAlignment="1" applyProtection="1"/>
    <xf numFmtId="0" fontId="28" fillId="0" borderId="1" xfId="0" applyFont="1" applyBorder="1" applyAlignment="1">
      <alignment horizontal="left" vertical="top" wrapText="1"/>
    </xf>
    <xf numFmtId="0" fontId="28" fillId="0" borderId="1" xfId="3" applyFont="1"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1" xfId="0" applyFill="1" applyBorder="1" applyAlignment="1">
      <alignment vertical="center"/>
    </xf>
    <xf numFmtId="0" fontId="0" fillId="0" borderId="6" xfId="0" applyFill="1" applyBorder="1" applyAlignment="1">
      <alignment vertical="center"/>
    </xf>
    <xf numFmtId="0" fontId="11" fillId="0" borderId="6" xfId="0" applyFont="1" applyFill="1" applyBorder="1" applyAlignment="1"/>
    <xf numFmtId="0" fontId="0" fillId="0" borderId="9"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9" xfId="0" applyFill="1" applyBorder="1" applyAlignment="1">
      <alignment vertical="center" wrapText="1"/>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Fill="1" applyBorder="1" applyAlignment="1">
      <alignment horizontal="left" vertical="top" wrapText="1"/>
    </xf>
    <xf numFmtId="0" fontId="4" fillId="5" borderId="1" xfId="5" applyFont="1" applyFill="1" applyBorder="1" applyAlignment="1">
      <alignment horizontal="left" vertical="top" wrapText="1"/>
    </xf>
    <xf numFmtId="0" fontId="4" fillId="5" borderId="1" xfId="5" applyFill="1" applyBorder="1" applyAlignment="1">
      <alignment horizontal="left" vertical="top"/>
    </xf>
    <xf numFmtId="0" fontId="4" fillId="5" borderId="6" xfId="5" applyFont="1" applyFill="1" applyBorder="1" applyAlignment="1"/>
    <xf numFmtId="0" fontId="4" fillId="5" borderId="9" xfId="5" applyFill="1" applyBorder="1" applyAlignment="1"/>
    <xf numFmtId="0" fontId="4" fillId="5" borderId="5" xfId="5"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49" fontId="4" fillId="5" borderId="6"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5" xfId="0" applyFill="1" applyBorder="1" applyAlignment="1"/>
    <xf numFmtId="0" fontId="0" fillId="0" borderId="1" xfId="0"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xf numFmtId="0" fontId="4" fillId="4" borderId="0" xfId="0" applyFont="1" applyFill="1"/>
    <xf numFmtId="0" fontId="0" fillId="4" borderId="0" xfId="0" applyFill="1"/>
    <xf numFmtId="0" fontId="4" fillId="4" borderId="0" xfId="0" applyFont="1" applyFill="1" applyAlignment="1">
      <alignment vertical="top"/>
    </xf>
    <xf numFmtId="0" fontId="4" fillId="4" borderId="6" xfId="0" applyFont="1" applyFill="1" applyBorder="1"/>
    <xf numFmtId="0" fontId="0" fillId="4" borderId="9" xfId="0" applyFill="1" applyBorder="1"/>
    <xf numFmtId="0" fontId="0" fillId="4" borderId="5" xfId="0" applyFill="1" applyBorder="1"/>
    <xf numFmtId="0" fontId="20" fillId="4" borderId="5" xfId="0" applyFont="1" applyFill="1" applyBorder="1"/>
  </cellXfs>
  <cellStyles count="10">
    <cellStyle name="Comma" xfId="1" builtinId="3"/>
    <cellStyle name="Comma 2" xfId="6"/>
    <cellStyle name="Currency" xfId="2" builtinId="4"/>
    <cellStyle name="Currency 2" xfId="7"/>
    <cellStyle name="Hyperlink" xfId="3" builtinId="8"/>
    <cellStyle name="Normal" xfId="0" builtinId="0"/>
    <cellStyle name="Normal 2" xfId="5"/>
    <cellStyle name="Normal_CDS-C" xfId="9"/>
    <cellStyle name="Percent" xfId="4"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moon@fullerto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umentor.edu/finaid/pai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showRuler="0" view="pageLayout" zoomScaleNormal="100" workbookViewId="0">
      <selection activeCell="F17" sqref="F17"/>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0" t="s">
        <v>217</v>
      </c>
      <c r="B1" s="410"/>
      <c r="C1" s="410"/>
      <c r="D1" s="411"/>
    </row>
    <row r="2" spans="1:6" x14ac:dyDescent="0.2">
      <c r="C2" s="412"/>
      <c r="D2" s="412"/>
    </row>
    <row r="3" spans="1:6" x14ac:dyDescent="0.2">
      <c r="A3" s="2" t="s">
        <v>134</v>
      </c>
      <c r="B3" s="187" t="s">
        <v>135</v>
      </c>
      <c r="C3" s="45"/>
      <c r="D3" s="45"/>
    </row>
    <row r="4" spans="1:6" x14ac:dyDescent="0.2">
      <c r="A4" s="2" t="s">
        <v>134</v>
      </c>
      <c r="B4" s="188" t="s">
        <v>136</v>
      </c>
      <c r="C4" s="178"/>
      <c r="D4" s="315" t="s">
        <v>1039</v>
      </c>
    </row>
    <row r="5" spans="1:6" x14ac:dyDescent="0.2">
      <c r="A5" s="2" t="s">
        <v>134</v>
      </c>
      <c r="B5" s="188" t="s">
        <v>137</v>
      </c>
      <c r="C5" s="178"/>
      <c r="D5" s="316" t="s">
        <v>1040</v>
      </c>
    </row>
    <row r="6" spans="1:6" x14ac:dyDescent="0.2">
      <c r="A6" s="2" t="s">
        <v>134</v>
      </c>
      <c r="B6" s="188" t="s">
        <v>138</v>
      </c>
      <c r="C6" s="178"/>
      <c r="D6" s="317" t="s">
        <v>1041</v>
      </c>
    </row>
    <row r="7" spans="1:6" x14ac:dyDescent="0.2">
      <c r="A7" s="2" t="s">
        <v>134</v>
      </c>
      <c r="B7" s="188" t="s">
        <v>219</v>
      </c>
      <c r="C7" s="178"/>
      <c r="D7" s="317" t="s">
        <v>1042</v>
      </c>
    </row>
    <row r="8" spans="1:6" x14ac:dyDescent="0.2">
      <c r="A8" s="2" t="s">
        <v>134</v>
      </c>
      <c r="B8" s="188" t="s">
        <v>139</v>
      </c>
      <c r="C8" s="178"/>
      <c r="D8" s="317" t="s">
        <v>1043</v>
      </c>
    </row>
    <row r="9" spans="1:6" x14ac:dyDescent="0.2">
      <c r="A9" s="2" t="s">
        <v>134</v>
      </c>
      <c r="B9" s="188" t="s">
        <v>140</v>
      </c>
      <c r="C9" s="178"/>
      <c r="D9" s="317" t="s">
        <v>1045</v>
      </c>
    </row>
    <row r="10" spans="1:6" x14ac:dyDescent="0.2">
      <c r="A10" s="2" t="s">
        <v>134</v>
      </c>
      <c r="B10" s="188" t="s">
        <v>141</v>
      </c>
      <c r="C10" s="178"/>
      <c r="D10" s="317"/>
    </row>
    <row r="11" spans="1:6" x14ac:dyDescent="0.2">
      <c r="A11" s="2" t="s">
        <v>134</v>
      </c>
      <c r="B11" s="188" t="s">
        <v>142</v>
      </c>
      <c r="C11" s="178"/>
      <c r="D11" s="318" t="s">
        <v>1044</v>
      </c>
    </row>
    <row r="12" spans="1:6" x14ac:dyDescent="0.2">
      <c r="A12" s="2" t="s">
        <v>134</v>
      </c>
      <c r="B12" s="43" t="s">
        <v>143</v>
      </c>
      <c r="C12" s="45"/>
      <c r="D12" s="184"/>
      <c r="E12" s="183" t="s">
        <v>516</v>
      </c>
      <c r="F12" s="25" t="s">
        <v>517</v>
      </c>
    </row>
    <row r="13" spans="1:6" x14ac:dyDescent="0.2">
      <c r="A13" s="2"/>
      <c r="B13" s="43"/>
      <c r="C13" s="45"/>
      <c r="D13" s="184"/>
      <c r="E13" s="41"/>
      <c r="F13" s="314" t="s">
        <v>1046</v>
      </c>
    </row>
    <row r="14" spans="1:6" x14ac:dyDescent="0.2">
      <c r="A14" s="2" t="s">
        <v>134</v>
      </c>
      <c r="B14" s="189" t="s">
        <v>144</v>
      </c>
      <c r="C14" s="190"/>
      <c r="D14" s="191"/>
    </row>
    <row r="15" spans="1:6" x14ac:dyDescent="0.2">
      <c r="A15" s="2"/>
      <c r="B15" s="185"/>
      <c r="C15" s="182"/>
      <c r="D15" s="186"/>
    </row>
    <row r="16" spans="1:6" x14ac:dyDescent="0.2">
      <c r="A16" s="2"/>
      <c r="B16" s="218"/>
      <c r="C16" s="219"/>
      <c r="D16" s="219"/>
    </row>
    <row r="17" spans="1:4" ht="53.25" customHeight="1" x14ac:dyDescent="0.2">
      <c r="A17" s="226" t="s">
        <v>344</v>
      </c>
      <c r="B17" s="414" t="s">
        <v>730</v>
      </c>
      <c r="C17" s="414"/>
      <c r="D17" s="414"/>
    </row>
    <row r="18" spans="1:4" ht="53.25" customHeight="1" x14ac:dyDescent="0.2">
      <c r="A18" s="2"/>
      <c r="B18" s="415"/>
      <c r="C18" s="416"/>
      <c r="D18" s="417"/>
    </row>
    <row r="19" spans="1:4" x14ac:dyDescent="0.2">
      <c r="C19" s="7"/>
      <c r="D19" s="7"/>
    </row>
    <row r="20" spans="1:4" x14ac:dyDescent="0.2">
      <c r="A20" s="2" t="s">
        <v>722</v>
      </c>
      <c r="B20" s="10" t="s">
        <v>218</v>
      </c>
      <c r="C20" s="413"/>
      <c r="D20" s="413"/>
    </row>
    <row r="21" spans="1:4" x14ac:dyDescent="0.2">
      <c r="A21" s="2" t="s">
        <v>722</v>
      </c>
      <c r="B21" s="9" t="s">
        <v>350</v>
      </c>
      <c r="C21" s="406"/>
      <c r="D21" s="406"/>
    </row>
    <row r="22" spans="1:4" x14ac:dyDescent="0.2">
      <c r="A22" s="2" t="s">
        <v>722</v>
      </c>
      <c r="B22" s="9" t="s">
        <v>219</v>
      </c>
      <c r="C22" s="406"/>
      <c r="D22" s="406"/>
    </row>
    <row r="23" spans="1:4" x14ac:dyDescent="0.2">
      <c r="A23" s="2" t="s">
        <v>722</v>
      </c>
      <c r="B23" s="176" t="s">
        <v>710</v>
      </c>
      <c r="C23" s="406"/>
      <c r="D23" s="406"/>
    </row>
    <row r="24" spans="1:4" x14ac:dyDescent="0.2">
      <c r="A24" s="2" t="s">
        <v>722</v>
      </c>
      <c r="B24" s="176" t="s">
        <v>709</v>
      </c>
      <c r="C24" s="408"/>
      <c r="D24" s="409"/>
    </row>
    <row r="25" spans="1:4" x14ac:dyDescent="0.2">
      <c r="A25" s="2" t="s">
        <v>722</v>
      </c>
      <c r="B25" s="176" t="s">
        <v>710</v>
      </c>
      <c r="C25" s="408"/>
      <c r="D25" s="409"/>
    </row>
    <row r="26" spans="1:4" x14ac:dyDescent="0.2">
      <c r="A26" s="2" t="s">
        <v>722</v>
      </c>
      <c r="B26" s="9" t="s">
        <v>711</v>
      </c>
      <c r="C26" s="406"/>
      <c r="D26" s="406"/>
    </row>
    <row r="27" spans="1:4" x14ac:dyDescent="0.2">
      <c r="A27" s="2" t="s">
        <v>722</v>
      </c>
      <c r="B27" s="9" t="s">
        <v>220</v>
      </c>
      <c r="C27" s="407"/>
      <c r="D27" s="406"/>
    </row>
    <row r="28" spans="1:4" x14ac:dyDescent="0.2">
      <c r="A28" s="2" t="s">
        <v>722</v>
      </c>
      <c r="B28" s="9" t="s">
        <v>221</v>
      </c>
      <c r="C28" s="406"/>
      <c r="D28" s="406"/>
    </row>
    <row r="29" spans="1:4" x14ac:dyDescent="0.2">
      <c r="A29" s="2" t="s">
        <v>722</v>
      </c>
      <c r="B29" s="9" t="s">
        <v>222</v>
      </c>
      <c r="C29" s="406"/>
      <c r="D29" s="406"/>
    </row>
    <row r="30" spans="1:4" x14ac:dyDescent="0.2">
      <c r="A30" s="2" t="s">
        <v>722</v>
      </c>
      <c r="B30" s="9" t="s">
        <v>712</v>
      </c>
      <c r="C30" s="408"/>
      <c r="D30" s="409"/>
    </row>
    <row r="31" spans="1:4" x14ac:dyDescent="0.2">
      <c r="A31" s="2" t="s">
        <v>722</v>
      </c>
      <c r="B31" s="9" t="s">
        <v>710</v>
      </c>
      <c r="C31" s="408"/>
      <c r="D31" s="409"/>
    </row>
    <row r="32" spans="1:4" x14ac:dyDescent="0.2">
      <c r="A32" s="2" t="s">
        <v>722</v>
      </c>
      <c r="B32" s="9" t="s">
        <v>844</v>
      </c>
      <c r="C32" s="406"/>
      <c r="D32" s="406"/>
    </row>
    <row r="33" spans="1:4" x14ac:dyDescent="0.2">
      <c r="A33" s="2" t="s">
        <v>722</v>
      </c>
      <c r="B33" s="9" t="s">
        <v>223</v>
      </c>
      <c r="C33" s="407"/>
      <c r="D33" s="406"/>
    </row>
    <row r="34" spans="1:4" ht="38.25" x14ac:dyDescent="0.2">
      <c r="A34" s="226" t="s">
        <v>722</v>
      </c>
      <c r="B34" s="259" t="s">
        <v>396</v>
      </c>
      <c r="C34" s="407"/>
      <c r="D34" s="406"/>
    </row>
    <row r="35" spans="1:4" ht="51" x14ac:dyDescent="0.2">
      <c r="A35" s="226" t="s">
        <v>722</v>
      </c>
      <c r="B35" s="258" t="s">
        <v>397</v>
      </c>
      <c r="C35" s="227"/>
      <c r="D35" s="228"/>
    </row>
    <row r="36" spans="1:4" x14ac:dyDescent="0.2"/>
    <row r="37" spans="1:4" x14ac:dyDescent="0.2">
      <c r="A37" s="2" t="s">
        <v>723</v>
      </c>
      <c r="B37" s="418" t="s">
        <v>224</v>
      </c>
      <c r="C37" s="419"/>
      <c r="D37" s="411"/>
    </row>
    <row r="38" spans="1:4" x14ac:dyDescent="0.2">
      <c r="A38" s="2" t="s">
        <v>723</v>
      </c>
      <c r="B38" s="11" t="s">
        <v>225</v>
      </c>
      <c r="C38" s="85"/>
    </row>
    <row r="39" spans="1:4" x14ac:dyDescent="0.2">
      <c r="A39" s="2" t="s">
        <v>723</v>
      </c>
      <c r="B39" s="11" t="s">
        <v>226</v>
      </c>
      <c r="C39" s="85"/>
    </row>
    <row r="40" spans="1:4" x14ac:dyDescent="0.2">
      <c r="A40" s="2" t="s">
        <v>723</v>
      </c>
      <c r="B40" s="11" t="s">
        <v>227</v>
      </c>
      <c r="C40" s="85"/>
    </row>
    <row r="41" spans="1:4" x14ac:dyDescent="0.2">
      <c r="A41" s="2"/>
      <c r="B41" s="3"/>
    </row>
    <row r="42" spans="1:4" x14ac:dyDescent="0.2">
      <c r="A42" s="2" t="s">
        <v>724</v>
      </c>
      <c r="B42" s="3" t="s">
        <v>713</v>
      </c>
    </row>
    <row r="43" spans="1:4" x14ac:dyDescent="0.2">
      <c r="A43" s="2" t="s">
        <v>724</v>
      </c>
      <c r="B43" s="11" t="s">
        <v>228</v>
      </c>
      <c r="C43" s="85"/>
    </row>
    <row r="44" spans="1:4" x14ac:dyDescent="0.2">
      <c r="A44" s="2" t="s">
        <v>724</v>
      </c>
      <c r="B44" s="11" t="s">
        <v>229</v>
      </c>
      <c r="C44" s="85"/>
    </row>
    <row r="45" spans="1:4" x14ac:dyDescent="0.2">
      <c r="A45" s="2" t="s">
        <v>724</v>
      </c>
      <c r="B45" s="11" t="s">
        <v>230</v>
      </c>
      <c r="C45" s="85"/>
    </row>
    <row r="46" spans="1:4" x14ac:dyDescent="0.2">
      <c r="A46" s="2"/>
      <c r="B46" s="3"/>
    </row>
    <row r="47" spans="1:4" x14ac:dyDescent="0.2">
      <c r="A47" s="2" t="s">
        <v>725</v>
      </c>
      <c r="B47" s="3" t="s">
        <v>231</v>
      </c>
      <c r="C47" s="5"/>
    </row>
    <row r="48" spans="1:4" x14ac:dyDescent="0.2">
      <c r="A48" s="2" t="s">
        <v>725</v>
      </c>
      <c r="B48" s="11" t="s">
        <v>232</v>
      </c>
      <c r="C48" s="84"/>
    </row>
    <row r="49" spans="1:3" x14ac:dyDescent="0.2">
      <c r="A49" s="2" t="s">
        <v>725</v>
      </c>
      <c r="B49" s="11" t="s">
        <v>233</v>
      </c>
      <c r="C49" s="84"/>
    </row>
    <row r="50" spans="1:3" x14ac:dyDescent="0.2">
      <c r="A50" s="2" t="s">
        <v>725</v>
      </c>
      <c r="B50" s="11" t="s">
        <v>234</v>
      </c>
      <c r="C50" s="84"/>
    </row>
    <row r="51" spans="1:3" x14ac:dyDescent="0.2">
      <c r="A51" s="2" t="s">
        <v>725</v>
      </c>
      <c r="B51" s="12" t="s">
        <v>235</v>
      </c>
      <c r="C51" s="84"/>
    </row>
    <row r="52" spans="1:3" x14ac:dyDescent="0.2">
      <c r="A52" s="2" t="s">
        <v>725</v>
      </c>
      <c r="B52" s="11" t="s">
        <v>236</v>
      </c>
      <c r="C52" s="84"/>
    </row>
    <row r="53" spans="1:3" x14ac:dyDescent="0.2">
      <c r="A53" s="2" t="s">
        <v>725</v>
      </c>
      <c r="B53" s="13" t="s">
        <v>237</v>
      </c>
      <c r="C53" s="84"/>
    </row>
    <row r="54" spans="1:3" x14ac:dyDescent="0.2">
      <c r="A54" s="2"/>
      <c r="B54" s="87"/>
      <c r="C54" s="86"/>
    </row>
    <row r="55" spans="1:3" x14ac:dyDescent="0.2">
      <c r="A55" s="2" t="s">
        <v>725</v>
      </c>
      <c r="B55" s="13" t="s">
        <v>238</v>
      </c>
      <c r="C55" s="84"/>
    </row>
    <row r="56" spans="1:3" x14ac:dyDescent="0.2">
      <c r="A56" s="2"/>
      <c r="B56" s="15"/>
      <c r="C56" s="16"/>
    </row>
    <row r="57" spans="1:3" x14ac:dyDescent="0.2">
      <c r="A57" s="2"/>
      <c r="B57" s="3"/>
      <c r="C57" s="5"/>
    </row>
    <row r="58" spans="1:3" x14ac:dyDescent="0.2">
      <c r="A58" s="2" t="s">
        <v>726</v>
      </c>
      <c r="B58" s="3" t="s">
        <v>714</v>
      </c>
    </row>
    <row r="59" spans="1:3" x14ac:dyDescent="0.2">
      <c r="A59" s="2" t="s">
        <v>726</v>
      </c>
      <c r="B59" s="11" t="s">
        <v>239</v>
      </c>
      <c r="C59" s="85"/>
    </row>
    <row r="60" spans="1:3" x14ac:dyDescent="0.2">
      <c r="A60" s="2" t="s">
        <v>726</v>
      </c>
      <c r="B60" s="11" t="s">
        <v>240</v>
      </c>
      <c r="C60" s="324"/>
    </row>
    <row r="61" spans="1:3" x14ac:dyDescent="0.2">
      <c r="A61" s="2" t="s">
        <v>726</v>
      </c>
      <c r="B61" s="11" t="s">
        <v>241</v>
      </c>
      <c r="C61" s="324"/>
    </row>
    <row r="62" spans="1:3" x14ac:dyDescent="0.2">
      <c r="A62" s="2" t="s">
        <v>726</v>
      </c>
      <c r="B62" s="11" t="s">
        <v>242</v>
      </c>
      <c r="C62" s="324"/>
    </row>
    <row r="63" spans="1:3" x14ac:dyDescent="0.2">
      <c r="A63" s="2" t="s">
        <v>726</v>
      </c>
      <c r="B63" s="11" t="s">
        <v>243</v>
      </c>
      <c r="C63" s="324"/>
    </row>
    <row r="64" spans="1:3" x14ac:dyDescent="0.2">
      <c r="A64" s="2" t="s">
        <v>726</v>
      </c>
      <c r="B64" s="11" t="s">
        <v>244</v>
      </c>
      <c r="C64" s="319" t="s">
        <v>1046</v>
      </c>
    </row>
    <row r="65" spans="1:3" x14ac:dyDescent="0.2">
      <c r="A65" s="2" t="s">
        <v>726</v>
      </c>
      <c r="B65" s="11" t="s">
        <v>245</v>
      </c>
      <c r="C65" s="319" t="s">
        <v>1046</v>
      </c>
    </row>
    <row r="66" spans="1:3" x14ac:dyDescent="0.2">
      <c r="A66" s="2" t="s">
        <v>726</v>
      </c>
      <c r="B66" s="11" t="s">
        <v>246</v>
      </c>
      <c r="C66" s="319" t="s">
        <v>1046</v>
      </c>
    </row>
    <row r="67" spans="1:3" x14ac:dyDescent="0.2">
      <c r="A67" s="2" t="s">
        <v>726</v>
      </c>
      <c r="B67" s="11" t="s">
        <v>247</v>
      </c>
      <c r="C67" s="319" t="s">
        <v>1046</v>
      </c>
    </row>
    <row r="68" spans="1:3" ht="25.5" x14ac:dyDescent="0.2">
      <c r="A68" s="2" t="s">
        <v>726</v>
      </c>
      <c r="B68" s="285" t="s">
        <v>567</v>
      </c>
      <c r="C68" s="319" t="s">
        <v>1046</v>
      </c>
    </row>
    <row r="69" spans="1:3" ht="25.5" x14ac:dyDescent="0.2">
      <c r="A69" s="2" t="s">
        <v>726</v>
      </c>
      <c r="B69" s="285" t="s">
        <v>568</v>
      </c>
      <c r="C69" s="319" t="s">
        <v>1046</v>
      </c>
    </row>
    <row r="70" spans="1:3" x14ac:dyDescent="0.2">
      <c r="A70" s="2" t="s">
        <v>726</v>
      </c>
      <c r="B70" s="294" t="s">
        <v>569</v>
      </c>
      <c r="C70" s="319"/>
    </row>
    <row r="71" spans="1:3" x14ac:dyDescent="0.2">
      <c r="A71" s="304" t="s">
        <v>726</v>
      </c>
      <c r="B71" s="307" t="s">
        <v>569</v>
      </c>
      <c r="C71" s="308"/>
    </row>
    <row r="72" spans="1:3" x14ac:dyDescent="0.2">
      <c r="A72" s="305"/>
      <c r="B72" s="306"/>
      <c r="C72" s="306"/>
    </row>
    <row r="73" spans="1:3" hidden="1" x14ac:dyDescent="0.2">
      <c r="A73" s="305"/>
      <c r="B73" s="306"/>
      <c r="C73" s="306"/>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s>
  <pageMargins left="0.75" right="0.75" top="1" bottom="1" header="0.5" footer="0.5"/>
  <pageSetup scale="75" fitToHeight="2" orientation="portrait" r:id="rId2"/>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uler="0" view="pageLayout" zoomScaleNormal="100" workbookViewId="0">
      <selection activeCell="D12" sqref="D1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0" t="s">
        <v>248</v>
      </c>
      <c r="B1" s="410"/>
      <c r="C1" s="410"/>
      <c r="D1" s="410"/>
      <c r="E1" s="410"/>
      <c r="F1" s="410"/>
    </row>
    <row r="2" spans="1:6" x14ac:dyDescent="0.2"/>
    <row r="3" spans="1:6" ht="50.25" customHeight="1" x14ac:dyDescent="0.2">
      <c r="A3" s="2" t="s">
        <v>117</v>
      </c>
      <c r="B3" s="431" t="s">
        <v>1069</v>
      </c>
      <c r="C3" s="432"/>
      <c r="D3" s="432"/>
      <c r="E3" s="432"/>
      <c r="F3" s="432"/>
    </row>
    <row r="4" spans="1:6" x14ac:dyDescent="0.2">
      <c r="A4" s="2" t="s">
        <v>117</v>
      </c>
      <c r="B4" s="83"/>
      <c r="C4" s="433" t="s">
        <v>249</v>
      </c>
      <c r="D4" s="433"/>
      <c r="E4" s="433" t="s">
        <v>250</v>
      </c>
      <c r="F4" s="433"/>
    </row>
    <row r="5" spans="1:6" x14ac:dyDescent="0.2">
      <c r="A5" s="2" t="s">
        <v>117</v>
      </c>
      <c r="B5" s="104"/>
      <c r="C5" s="18" t="s">
        <v>251</v>
      </c>
      <c r="D5" s="18" t="s">
        <v>252</v>
      </c>
      <c r="E5" s="18" t="s">
        <v>251</v>
      </c>
      <c r="F5" s="18" t="s">
        <v>252</v>
      </c>
    </row>
    <row r="6" spans="1:6" x14ac:dyDescent="0.2">
      <c r="A6" s="2" t="s">
        <v>117</v>
      </c>
      <c r="B6" s="19" t="s">
        <v>253</v>
      </c>
      <c r="C6" s="333"/>
      <c r="D6" s="333"/>
      <c r="E6" s="333"/>
      <c r="F6" s="333"/>
    </row>
    <row r="7" spans="1:6" ht="25.5" x14ac:dyDescent="0.2">
      <c r="A7" s="2" t="s">
        <v>117</v>
      </c>
      <c r="B7" s="323" t="s">
        <v>254</v>
      </c>
      <c r="C7" s="327">
        <v>1873</v>
      </c>
      <c r="D7" s="327">
        <v>2414</v>
      </c>
      <c r="E7" s="327">
        <v>63</v>
      </c>
      <c r="F7" s="327">
        <v>51</v>
      </c>
    </row>
    <row r="8" spans="1:6" ht="15" x14ac:dyDescent="0.2">
      <c r="A8" s="2" t="s">
        <v>117</v>
      </c>
      <c r="B8" s="322" t="s">
        <v>255</v>
      </c>
      <c r="C8" s="327">
        <v>853</v>
      </c>
      <c r="D8" s="327">
        <v>924</v>
      </c>
      <c r="E8" s="327">
        <v>71</v>
      </c>
      <c r="F8" s="327">
        <v>63</v>
      </c>
    </row>
    <row r="9" spans="1:6" ht="15" x14ac:dyDescent="0.2">
      <c r="A9" s="2" t="s">
        <v>117</v>
      </c>
      <c r="B9" s="322" t="s">
        <v>256</v>
      </c>
      <c r="C9" s="327">
        <v>9160</v>
      </c>
      <c r="D9" s="327">
        <v>11812</v>
      </c>
      <c r="E9" s="327">
        <v>2724</v>
      </c>
      <c r="F9" s="327">
        <v>3001</v>
      </c>
    </row>
    <row r="10" spans="1:6" x14ac:dyDescent="0.2">
      <c r="A10" s="2" t="s">
        <v>117</v>
      </c>
      <c r="B10" s="329" t="s">
        <v>257</v>
      </c>
      <c r="C10" s="334">
        <f>SUM(C7:C9)</f>
        <v>11886</v>
      </c>
      <c r="D10" s="334">
        <f>SUM(D7:D9)</f>
        <v>15150</v>
      </c>
      <c r="E10" s="334">
        <f>SUM(E7:E9)</f>
        <v>2858</v>
      </c>
      <c r="F10" s="334">
        <f>SUM(F7:F9)</f>
        <v>3115</v>
      </c>
    </row>
    <row r="11" spans="1:6" ht="25.5" x14ac:dyDescent="0.2">
      <c r="A11" s="2" t="s">
        <v>117</v>
      </c>
      <c r="B11" s="323" t="s">
        <v>420</v>
      </c>
      <c r="C11" s="327">
        <v>28</v>
      </c>
      <c r="D11" s="327">
        <v>41</v>
      </c>
      <c r="E11" s="327">
        <v>18</v>
      </c>
      <c r="F11" s="327">
        <v>48</v>
      </c>
    </row>
    <row r="12" spans="1:6" x14ac:dyDescent="0.2">
      <c r="A12" s="2" t="s">
        <v>117</v>
      </c>
      <c r="B12" s="329" t="s">
        <v>421</v>
      </c>
      <c r="C12" s="334">
        <f>SUM(C10:C11)</f>
        <v>11914</v>
      </c>
      <c r="D12" s="334">
        <f>SUM(D10:D11)</f>
        <v>15191</v>
      </c>
      <c r="E12" s="334">
        <f>SUM(E10:E11)</f>
        <v>2876</v>
      </c>
      <c r="F12" s="334">
        <f>SUM(F10:F11)</f>
        <v>3163</v>
      </c>
    </row>
    <row r="13" spans="1:6" x14ac:dyDescent="0.2">
      <c r="A13" s="2" t="s">
        <v>117</v>
      </c>
      <c r="B13" s="330" t="s">
        <v>797</v>
      </c>
      <c r="C13" s="335"/>
      <c r="D13" s="335"/>
      <c r="E13" s="335"/>
      <c r="F13" s="335"/>
    </row>
    <row r="14" spans="1:6" ht="15" x14ac:dyDescent="0.2">
      <c r="A14" s="2" t="s">
        <v>117</v>
      </c>
      <c r="B14" s="331" t="s">
        <v>798</v>
      </c>
      <c r="C14" s="327">
        <v>428</v>
      </c>
      <c r="D14" s="327">
        <v>776</v>
      </c>
      <c r="E14" s="327">
        <v>419</v>
      </c>
      <c r="F14" s="327">
        <v>550</v>
      </c>
    </row>
    <row r="15" spans="1:6" ht="15" x14ac:dyDescent="0.2">
      <c r="A15" s="2" t="s">
        <v>117</v>
      </c>
      <c r="B15" s="331" t="s">
        <v>256</v>
      </c>
      <c r="C15" s="327">
        <v>705</v>
      </c>
      <c r="D15" s="327">
        <v>843</v>
      </c>
      <c r="E15" s="327">
        <v>991</v>
      </c>
      <c r="F15" s="327">
        <v>1080</v>
      </c>
    </row>
    <row r="16" spans="1:6" ht="25.5" x14ac:dyDescent="0.2">
      <c r="A16" s="2" t="s">
        <v>117</v>
      </c>
      <c r="B16" s="332" t="s">
        <v>799</v>
      </c>
      <c r="C16" s="327">
        <v>0</v>
      </c>
      <c r="D16" s="327">
        <v>0</v>
      </c>
      <c r="E16" s="327">
        <v>5</v>
      </c>
      <c r="F16" s="327">
        <v>7</v>
      </c>
    </row>
    <row r="17" spans="1:6" x14ac:dyDescent="0.2">
      <c r="A17" s="2" t="s">
        <v>117</v>
      </c>
      <c r="B17" s="329" t="s">
        <v>800</v>
      </c>
      <c r="C17" s="336">
        <f>SUM(C14:C16)</f>
        <v>1133</v>
      </c>
      <c r="D17" s="336">
        <f>SUM(D14:D16)</f>
        <v>1619</v>
      </c>
      <c r="E17" s="336">
        <f>SUM(E14:E16)</f>
        <v>1415</v>
      </c>
      <c r="F17" s="336">
        <f>SUM(F14:F16)</f>
        <v>1637</v>
      </c>
    </row>
    <row r="18" spans="1:6" x14ac:dyDescent="0.2">
      <c r="A18" s="2" t="s">
        <v>117</v>
      </c>
      <c r="B18" s="411" t="s">
        <v>801</v>
      </c>
      <c r="C18" s="411"/>
      <c r="D18" s="411"/>
      <c r="E18" s="411"/>
      <c r="F18" s="337">
        <f>SUM(C12:F12)</f>
        <v>33144</v>
      </c>
    </row>
    <row r="19" spans="1:6" x14ac:dyDescent="0.2">
      <c r="A19" s="2" t="s">
        <v>117</v>
      </c>
      <c r="B19" s="434" t="s">
        <v>570</v>
      </c>
      <c r="C19" s="434"/>
      <c r="D19" s="434"/>
      <c r="E19" s="434"/>
      <c r="F19" s="338">
        <f>SUM(C17:F17)</f>
        <v>5804</v>
      </c>
    </row>
    <row r="20" spans="1:6" x14ac:dyDescent="0.2">
      <c r="A20" s="2" t="s">
        <v>117</v>
      </c>
      <c r="B20" s="435" t="s">
        <v>802</v>
      </c>
      <c r="C20" s="435"/>
      <c r="D20" s="435"/>
      <c r="E20" s="435"/>
      <c r="F20" s="339">
        <f>SUM(F18:F19)</f>
        <v>38948</v>
      </c>
    </row>
    <row r="21" spans="1:6" x14ac:dyDescent="0.2"/>
    <row r="22" spans="1:6" ht="91.5" customHeight="1" x14ac:dyDescent="0.2">
      <c r="A22" s="2" t="s">
        <v>118</v>
      </c>
      <c r="B22" s="431" t="s">
        <v>1070</v>
      </c>
      <c r="C22" s="436"/>
      <c r="D22" s="436"/>
      <c r="E22" s="436"/>
      <c r="F22" s="436"/>
    </row>
    <row r="23" spans="1:6" ht="60" x14ac:dyDescent="0.2">
      <c r="A23" s="2" t="s">
        <v>118</v>
      </c>
      <c r="B23" s="437"/>
      <c r="C23" s="437"/>
      <c r="D23" s="326" t="s">
        <v>803</v>
      </c>
      <c r="E23" s="326" t="s">
        <v>413</v>
      </c>
      <c r="F23" s="326" t="s">
        <v>116</v>
      </c>
    </row>
    <row r="24" spans="1:6" ht="15" x14ac:dyDescent="0.2">
      <c r="A24" s="2" t="s">
        <v>118</v>
      </c>
      <c r="B24" s="438" t="s">
        <v>804</v>
      </c>
      <c r="C24" s="439"/>
      <c r="D24" s="327">
        <v>284</v>
      </c>
      <c r="E24" s="327">
        <v>1857</v>
      </c>
      <c r="F24" s="327">
        <v>1917</v>
      </c>
    </row>
    <row r="25" spans="1:6" ht="15" x14ac:dyDescent="0.2">
      <c r="A25" s="2" t="s">
        <v>118</v>
      </c>
      <c r="B25" s="442" t="s">
        <v>969</v>
      </c>
      <c r="C25" s="443"/>
      <c r="D25" s="327">
        <v>2015</v>
      </c>
      <c r="E25" s="327">
        <v>13232</v>
      </c>
      <c r="F25" s="327">
        <v>13254</v>
      </c>
    </row>
    <row r="26" spans="1:6" ht="15" x14ac:dyDescent="0.2">
      <c r="A26" s="2" t="s">
        <v>118</v>
      </c>
      <c r="B26" s="440" t="s">
        <v>0</v>
      </c>
      <c r="C26" s="441"/>
      <c r="D26" s="327">
        <v>99</v>
      </c>
      <c r="E26" s="327">
        <v>640</v>
      </c>
      <c r="F26" s="327">
        <v>643</v>
      </c>
    </row>
    <row r="27" spans="1:6" ht="15" x14ac:dyDescent="0.2">
      <c r="A27" s="2" t="s">
        <v>118</v>
      </c>
      <c r="B27" s="444" t="s">
        <v>99</v>
      </c>
      <c r="C27" s="443"/>
      <c r="D27" s="327">
        <v>704</v>
      </c>
      <c r="E27" s="327">
        <v>7299</v>
      </c>
      <c r="F27" s="327">
        <v>7333</v>
      </c>
    </row>
    <row r="28" spans="1:6" ht="15" customHeight="1" x14ac:dyDescent="0.2">
      <c r="A28" s="2" t="s">
        <v>118</v>
      </c>
      <c r="B28" s="440" t="s">
        <v>1</v>
      </c>
      <c r="C28" s="441"/>
      <c r="D28" s="327">
        <v>7</v>
      </c>
      <c r="E28" s="327">
        <v>42</v>
      </c>
      <c r="F28" s="327">
        <v>42</v>
      </c>
    </row>
    <row r="29" spans="1:6" ht="15" x14ac:dyDescent="0.2">
      <c r="A29" s="2" t="s">
        <v>118</v>
      </c>
      <c r="B29" s="440" t="s">
        <v>2</v>
      </c>
      <c r="C29" s="441"/>
      <c r="D29" s="327">
        <v>979</v>
      </c>
      <c r="E29" s="327">
        <v>7181</v>
      </c>
      <c r="F29" s="327">
        <v>7185</v>
      </c>
    </row>
    <row r="30" spans="1:6" ht="26.25" customHeight="1" x14ac:dyDescent="0.2">
      <c r="A30" s="2" t="s">
        <v>118</v>
      </c>
      <c r="B30" s="445" t="s">
        <v>3</v>
      </c>
      <c r="C30" s="446"/>
      <c r="D30" s="327">
        <v>7</v>
      </c>
      <c r="E30" s="327">
        <v>55</v>
      </c>
      <c r="F30" s="327">
        <v>55</v>
      </c>
    </row>
    <row r="31" spans="1:6" ht="15" x14ac:dyDescent="0.2">
      <c r="A31" s="2" t="s">
        <v>118</v>
      </c>
      <c r="B31" s="440" t="s">
        <v>4</v>
      </c>
      <c r="C31" s="441"/>
      <c r="D31" s="327">
        <v>201</v>
      </c>
      <c r="E31" s="327">
        <v>1468</v>
      </c>
      <c r="F31" s="327">
        <v>1472</v>
      </c>
    </row>
    <row r="32" spans="1:6" ht="15" x14ac:dyDescent="0.2">
      <c r="A32" s="2" t="s">
        <v>118</v>
      </c>
      <c r="B32" s="440" t="s">
        <v>5</v>
      </c>
      <c r="C32" s="441"/>
      <c r="D32" s="327">
        <v>105</v>
      </c>
      <c r="E32" s="327">
        <v>1235</v>
      </c>
      <c r="F32" s="327">
        <v>1243</v>
      </c>
    </row>
    <row r="33" spans="1:6" x14ac:dyDescent="0.2">
      <c r="A33" s="2" t="s">
        <v>118</v>
      </c>
      <c r="B33" s="447" t="s">
        <v>100</v>
      </c>
      <c r="C33" s="448"/>
      <c r="D33" s="328">
        <f>SUM(D24:D32)</f>
        <v>4401</v>
      </c>
      <c r="E33" s="328">
        <f>SUM(E24:E32)</f>
        <v>33009</v>
      </c>
      <c r="F33" s="328">
        <f>SUM(F24:F32)</f>
        <v>33144</v>
      </c>
    </row>
    <row r="34" spans="1:6" x14ac:dyDescent="0.2"/>
    <row r="35" spans="1:6" ht="15.75" x14ac:dyDescent="0.25">
      <c r="B35" s="20" t="s">
        <v>101</v>
      </c>
    </row>
    <row r="36" spans="1:6" x14ac:dyDescent="0.2">
      <c r="A36" s="2" t="s">
        <v>119</v>
      </c>
      <c r="B36" s="3" t="s">
        <v>999</v>
      </c>
      <c r="F36" s="21"/>
    </row>
    <row r="37" spans="1:6" x14ac:dyDescent="0.2">
      <c r="A37" s="2" t="s">
        <v>119</v>
      </c>
      <c r="B37" s="11" t="s">
        <v>102</v>
      </c>
      <c r="C37" s="91"/>
      <c r="F37" s="21"/>
    </row>
    <row r="38" spans="1:6" x14ac:dyDescent="0.2">
      <c r="A38" s="2" t="s">
        <v>119</v>
      </c>
      <c r="B38" s="11" t="s">
        <v>103</v>
      </c>
      <c r="C38" s="91"/>
      <c r="F38" s="21"/>
    </row>
    <row r="39" spans="1:6" x14ac:dyDescent="0.2">
      <c r="A39" s="2" t="s">
        <v>119</v>
      </c>
      <c r="B39" s="11" t="s">
        <v>104</v>
      </c>
      <c r="C39" s="91">
        <v>7725</v>
      </c>
      <c r="F39" s="21"/>
    </row>
    <row r="40" spans="1:6" x14ac:dyDescent="0.2">
      <c r="A40" s="2" t="s">
        <v>119</v>
      </c>
      <c r="B40" s="11" t="s">
        <v>715</v>
      </c>
      <c r="C40" s="91"/>
      <c r="F40" s="21"/>
    </row>
    <row r="41" spans="1:6" x14ac:dyDescent="0.2">
      <c r="A41" s="2" t="s">
        <v>119</v>
      </c>
      <c r="B41" s="11" t="s">
        <v>105</v>
      </c>
      <c r="C41" s="91">
        <v>1667</v>
      </c>
      <c r="F41" s="21"/>
    </row>
    <row r="42" spans="1:6" x14ac:dyDescent="0.2">
      <c r="A42" s="2" t="s">
        <v>119</v>
      </c>
      <c r="B42" s="11" t="s">
        <v>106</v>
      </c>
      <c r="C42" s="91"/>
      <c r="F42" s="21"/>
    </row>
    <row r="43" spans="1:6" ht="25.5" x14ac:dyDescent="0.2">
      <c r="A43" s="2" t="s">
        <v>119</v>
      </c>
      <c r="B43" s="285" t="s">
        <v>571</v>
      </c>
      <c r="C43" s="91">
        <v>34</v>
      </c>
      <c r="F43" s="21"/>
    </row>
    <row r="44" spans="1:6" ht="25.5" x14ac:dyDescent="0.2">
      <c r="A44" s="2" t="s">
        <v>119</v>
      </c>
      <c r="B44" s="285" t="s">
        <v>1047</v>
      </c>
      <c r="C44" s="91">
        <v>28</v>
      </c>
      <c r="F44" s="21"/>
    </row>
    <row r="45" spans="1:6" x14ac:dyDescent="0.2">
      <c r="A45" s="2" t="s">
        <v>119</v>
      </c>
      <c r="B45" s="294" t="s">
        <v>1048</v>
      </c>
      <c r="C45" s="91"/>
      <c r="F45" s="21"/>
    </row>
    <row r="46" spans="1:6" x14ac:dyDescent="0.2"/>
    <row r="47" spans="1:6" ht="15.75" x14ac:dyDescent="0.2">
      <c r="B47" s="22" t="s">
        <v>107</v>
      </c>
      <c r="C47" s="4"/>
      <c r="D47" s="4"/>
      <c r="E47" s="4"/>
      <c r="F47" s="4"/>
    </row>
    <row r="48" spans="1:6" ht="54.75" customHeight="1" x14ac:dyDescent="0.2">
      <c r="B48" s="427" t="s">
        <v>1000</v>
      </c>
      <c r="C48" s="427"/>
      <c r="D48" s="427"/>
      <c r="E48" s="427"/>
      <c r="F48" s="427"/>
    </row>
    <row r="49" spans="1:6" x14ac:dyDescent="0.2">
      <c r="A49" s="7"/>
      <c r="B49" s="4"/>
      <c r="C49" s="4"/>
      <c r="D49" s="4"/>
      <c r="E49" s="4"/>
      <c r="F49" s="4"/>
    </row>
    <row r="50" spans="1:6" x14ac:dyDescent="0.2">
      <c r="B50" s="449" t="s">
        <v>372</v>
      </c>
      <c r="C50" s="450"/>
      <c r="D50" s="23"/>
      <c r="E50" s="23"/>
      <c r="F50" s="23"/>
    </row>
    <row r="51" spans="1:6" x14ac:dyDescent="0.2">
      <c r="A51" s="181"/>
      <c r="B51" s="192"/>
      <c r="C51" s="192"/>
      <c r="D51" s="192"/>
      <c r="E51" s="192"/>
      <c r="F51" s="192"/>
    </row>
    <row r="52" spans="1:6" ht="42.75" customHeight="1" x14ac:dyDescent="0.2">
      <c r="A52" s="181"/>
      <c r="B52" s="426" t="s">
        <v>1068</v>
      </c>
      <c r="C52" s="426"/>
      <c r="D52" s="426"/>
      <c r="E52" s="426"/>
      <c r="F52" s="192"/>
    </row>
    <row r="53" spans="1:6" x14ac:dyDescent="0.2">
      <c r="A53" s="181"/>
      <c r="B53" s="179"/>
      <c r="C53" s="179"/>
      <c r="D53" s="179"/>
      <c r="E53" s="179"/>
      <c r="F53" s="192"/>
    </row>
    <row r="54" spans="1:6" x14ac:dyDescent="0.2">
      <c r="A54" s="181"/>
      <c r="B54" s="194" t="s">
        <v>1056</v>
      </c>
      <c r="C54" s="179"/>
      <c r="D54" s="179"/>
      <c r="E54" s="179"/>
      <c r="F54" s="192"/>
    </row>
    <row r="55" spans="1:6" s="193" customFormat="1" ht="48" customHeight="1" x14ac:dyDescent="0.2">
      <c r="A55" s="1"/>
      <c r="B55" s="426" t="s">
        <v>1063</v>
      </c>
      <c r="C55" s="427"/>
      <c r="D55" s="427"/>
      <c r="E55" s="427"/>
      <c r="F55" s="427"/>
    </row>
    <row r="56" spans="1:6" s="193" customFormat="1" ht="38.25" customHeight="1" x14ac:dyDescent="0.2">
      <c r="A56" s="2" t="s">
        <v>120</v>
      </c>
      <c r="B56" s="428" t="s">
        <v>1064</v>
      </c>
      <c r="C56" s="429"/>
      <c r="D56" s="429"/>
      <c r="E56" s="430"/>
      <c r="F56" s="342">
        <v>3845</v>
      </c>
    </row>
    <row r="57" spans="1:6" s="193" customFormat="1" ht="65.25" customHeight="1" x14ac:dyDescent="0.2">
      <c r="A57" s="2" t="s">
        <v>121</v>
      </c>
      <c r="B57" s="420" t="s">
        <v>1057</v>
      </c>
      <c r="C57" s="421"/>
      <c r="D57" s="421"/>
      <c r="E57" s="422"/>
      <c r="F57" s="342"/>
    </row>
    <row r="58" spans="1:6" s="193" customFormat="1" ht="35.25" customHeight="1" x14ac:dyDescent="0.2">
      <c r="A58" s="2" t="s">
        <v>122</v>
      </c>
      <c r="B58" s="423" t="s">
        <v>1058</v>
      </c>
      <c r="C58" s="424"/>
      <c r="D58" s="424"/>
      <c r="E58" s="425"/>
      <c r="F58" s="342">
        <f>F56-F57</f>
        <v>3845</v>
      </c>
    </row>
    <row r="59" spans="1:6" ht="36" customHeight="1" x14ac:dyDescent="0.2">
      <c r="A59" s="2" t="s">
        <v>123</v>
      </c>
      <c r="B59" s="423" t="s">
        <v>1059</v>
      </c>
      <c r="C59" s="424"/>
      <c r="D59" s="424"/>
      <c r="E59" s="425"/>
      <c r="F59" s="342">
        <v>666</v>
      </c>
    </row>
    <row r="60" spans="1:6" ht="35.25" customHeight="1" x14ac:dyDescent="0.2">
      <c r="A60" s="2" t="s">
        <v>124</v>
      </c>
      <c r="B60" s="423" t="s">
        <v>1060</v>
      </c>
      <c r="C60" s="424"/>
      <c r="D60" s="424"/>
      <c r="E60" s="425"/>
      <c r="F60" s="342">
        <v>1136</v>
      </c>
    </row>
    <row r="61" spans="1:6" ht="38.25" customHeight="1" x14ac:dyDescent="0.2">
      <c r="A61" s="2" t="s">
        <v>125</v>
      </c>
      <c r="B61" s="420" t="s">
        <v>1061</v>
      </c>
      <c r="C61" s="421"/>
      <c r="D61" s="421"/>
      <c r="E61" s="422"/>
      <c r="F61" s="342">
        <v>579</v>
      </c>
    </row>
    <row r="62" spans="1:6" ht="26.25" customHeight="1" x14ac:dyDescent="0.2">
      <c r="A62" s="2" t="s">
        <v>126</v>
      </c>
      <c r="B62" s="423" t="s">
        <v>373</v>
      </c>
      <c r="C62" s="424"/>
      <c r="D62" s="424"/>
      <c r="E62" s="425"/>
      <c r="F62" s="342">
        <f>SUM(F59:F61)</f>
        <v>2381</v>
      </c>
    </row>
    <row r="63" spans="1:6" ht="25.5" customHeight="1" x14ac:dyDescent="0.2">
      <c r="A63" s="2" t="s">
        <v>679</v>
      </c>
      <c r="B63" s="423" t="s">
        <v>1062</v>
      </c>
      <c r="C63" s="424"/>
      <c r="D63" s="424"/>
      <c r="E63" s="425"/>
      <c r="F63" s="341">
        <f>F62/F58</f>
        <v>0.61924577373211964</v>
      </c>
    </row>
    <row r="64" spans="1:6" ht="27.75" customHeight="1" x14ac:dyDescent="0.2">
      <c r="A64" s="181"/>
      <c r="B64" s="179"/>
      <c r="C64" s="179"/>
      <c r="D64" s="179"/>
      <c r="E64" s="179"/>
      <c r="F64" s="192"/>
    </row>
    <row r="65" spans="1:6" ht="30.75" customHeight="1" x14ac:dyDescent="0.2">
      <c r="A65" s="181"/>
      <c r="B65" s="195" t="s">
        <v>1001</v>
      </c>
      <c r="C65" s="192"/>
      <c r="D65" s="192"/>
      <c r="E65" s="192"/>
      <c r="F65" s="192"/>
    </row>
    <row r="66" spans="1:6" ht="42" customHeight="1" x14ac:dyDescent="0.2">
      <c r="B66" s="426" t="s">
        <v>1002</v>
      </c>
      <c r="C66" s="427"/>
      <c r="D66" s="427"/>
      <c r="E66" s="427"/>
      <c r="F66" s="427"/>
    </row>
    <row r="67" spans="1:6" ht="37.5" customHeight="1" x14ac:dyDescent="0.2">
      <c r="A67" s="2" t="s">
        <v>120</v>
      </c>
      <c r="B67" s="428" t="s">
        <v>1003</v>
      </c>
      <c r="C67" s="429"/>
      <c r="D67" s="429"/>
      <c r="E67" s="430"/>
      <c r="F67" s="340">
        <v>4519</v>
      </c>
    </row>
    <row r="68" spans="1:6" s="193" customFormat="1" ht="57.75" customHeight="1" x14ac:dyDescent="0.2">
      <c r="A68" s="2" t="s">
        <v>121</v>
      </c>
      <c r="B68" s="420" t="s">
        <v>1004</v>
      </c>
      <c r="C68" s="421"/>
      <c r="D68" s="421"/>
      <c r="E68" s="422"/>
      <c r="F68" s="340"/>
    </row>
    <row r="69" spans="1:6" s="193" customFormat="1" ht="31.5" customHeight="1" x14ac:dyDescent="0.2">
      <c r="A69" s="2" t="s">
        <v>122</v>
      </c>
      <c r="B69" s="423" t="s">
        <v>1005</v>
      </c>
      <c r="C69" s="424"/>
      <c r="D69" s="424"/>
      <c r="E69" s="425"/>
      <c r="F69" s="340">
        <v>4519</v>
      </c>
    </row>
    <row r="70" spans="1:6" ht="39.75" customHeight="1" x14ac:dyDescent="0.2">
      <c r="A70" s="2" t="s">
        <v>123</v>
      </c>
      <c r="B70" s="423" t="s">
        <v>1065</v>
      </c>
      <c r="C70" s="424"/>
      <c r="D70" s="424"/>
      <c r="E70" s="425"/>
      <c r="F70" s="340">
        <v>632</v>
      </c>
    </row>
    <row r="71" spans="1:6" ht="27" customHeight="1" x14ac:dyDescent="0.2">
      <c r="A71" s="2" t="s">
        <v>124</v>
      </c>
      <c r="B71" s="423" t="s">
        <v>1066</v>
      </c>
      <c r="C71" s="424"/>
      <c r="D71" s="424"/>
      <c r="E71" s="425"/>
      <c r="F71" s="340">
        <v>1276</v>
      </c>
    </row>
    <row r="72" spans="1:6" ht="41.25" customHeight="1" x14ac:dyDescent="0.2">
      <c r="A72" s="2" t="s">
        <v>125</v>
      </c>
      <c r="B72" s="420" t="s">
        <v>1067</v>
      </c>
      <c r="C72" s="421"/>
      <c r="D72" s="421"/>
      <c r="E72" s="422"/>
      <c r="F72" s="340">
        <v>611</v>
      </c>
    </row>
    <row r="73" spans="1:6" ht="26.25" customHeight="1" x14ac:dyDescent="0.2">
      <c r="A73" s="2" t="s">
        <v>126</v>
      </c>
      <c r="B73" s="423" t="s">
        <v>373</v>
      </c>
      <c r="C73" s="424"/>
      <c r="D73" s="424"/>
      <c r="E73" s="425"/>
      <c r="F73" s="340">
        <f>SUM(F70,F71,F72)</f>
        <v>2519</v>
      </c>
    </row>
    <row r="74" spans="1:6" ht="25.5" customHeight="1" x14ac:dyDescent="0.2">
      <c r="A74" s="2" t="s">
        <v>679</v>
      </c>
      <c r="B74" s="423" t="s">
        <v>1006</v>
      </c>
      <c r="C74" s="424"/>
      <c r="D74" s="424"/>
      <c r="E74" s="425"/>
      <c r="F74" s="341">
        <f>F73/F69</f>
        <v>0.55742420889577338</v>
      </c>
    </row>
    <row r="75" spans="1:6" ht="27.75" customHeight="1" x14ac:dyDescent="0.2">
      <c r="F75" s="92"/>
    </row>
    <row r="76" spans="1:6" ht="30.75" customHeight="1" x14ac:dyDescent="0.2">
      <c r="B76" s="3" t="s">
        <v>494</v>
      </c>
      <c r="F76" s="92"/>
    </row>
    <row r="77" spans="1:6" ht="14.25" customHeight="1" x14ac:dyDescent="0.2">
      <c r="A77" s="181"/>
      <c r="B77" s="193"/>
      <c r="C77" s="193"/>
      <c r="D77" s="193"/>
      <c r="E77" s="193"/>
      <c r="F77" s="196"/>
    </row>
    <row r="78" spans="1:6" ht="27" customHeight="1" x14ac:dyDescent="0.2">
      <c r="A78" s="181"/>
      <c r="B78" s="452" t="s">
        <v>1007</v>
      </c>
      <c r="C78" s="452"/>
      <c r="D78" s="452"/>
      <c r="E78" s="452"/>
      <c r="F78" s="196"/>
    </row>
    <row r="79" spans="1:6" x14ac:dyDescent="0.2">
      <c r="A79" s="181"/>
      <c r="B79" s="193"/>
      <c r="C79" s="193"/>
      <c r="D79" s="193"/>
      <c r="E79" s="193"/>
      <c r="F79" s="196"/>
    </row>
    <row r="80" spans="1:6" x14ac:dyDescent="0.2">
      <c r="A80" s="181"/>
      <c r="B80" s="197" t="s">
        <v>1008</v>
      </c>
      <c r="C80" s="193"/>
      <c r="D80" s="193"/>
      <c r="E80" s="193"/>
      <c r="F80" s="196"/>
    </row>
    <row r="81" spans="1:6" s="193" customFormat="1" ht="17.25" customHeight="1" x14ac:dyDescent="0.2">
      <c r="A81" s="2" t="s">
        <v>109</v>
      </c>
      <c r="B81" s="451" t="s">
        <v>1009</v>
      </c>
      <c r="C81" s="451"/>
      <c r="D81" s="451"/>
      <c r="E81" s="451"/>
      <c r="F81" s="91"/>
    </row>
    <row r="82" spans="1:6" s="193" customFormat="1" ht="57" customHeight="1" x14ac:dyDescent="0.2">
      <c r="A82" s="24" t="s">
        <v>374</v>
      </c>
      <c r="B82" s="451" t="s">
        <v>1010</v>
      </c>
      <c r="C82" s="451"/>
      <c r="D82" s="451"/>
      <c r="E82" s="451"/>
      <c r="F82" s="91"/>
    </row>
    <row r="83" spans="1:6" s="193" customFormat="1" ht="30.75" customHeight="1" x14ac:dyDescent="0.2">
      <c r="A83" s="24" t="s">
        <v>375</v>
      </c>
      <c r="B83" s="451" t="s">
        <v>1011</v>
      </c>
      <c r="C83" s="451"/>
      <c r="D83" s="451"/>
      <c r="E83" s="451"/>
      <c r="F83" s="91">
        <f>F81-F82</f>
        <v>0</v>
      </c>
    </row>
    <row r="84" spans="1:6" s="193" customFormat="1" ht="23.25" customHeight="1" x14ac:dyDescent="0.2">
      <c r="A84" s="24" t="s">
        <v>376</v>
      </c>
      <c r="B84" s="451" t="s">
        <v>383</v>
      </c>
      <c r="C84" s="451"/>
      <c r="D84" s="451"/>
      <c r="E84" s="451"/>
      <c r="F84" s="91"/>
    </row>
    <row r="85" spans="1:6" s="193" customFormat="1" ht="21.75" customHeight="1" x14ac:dyDescent="0.2">
      <c r="A85" s="2" t="s">
        <v>377</v>
      </c>
      <c r="B85" s="451" t="s">
        <v>384</v>
      </c>
      <c r="C85" s="451"/>
      <c r="D85" s="451"/>
      <c r="E85" s="451"/>
      <c r="F85" s="91"/>
    </row>
    <row r="86" spans="1:6" s="193" customFormat="1" ht="24.75" customHeight="1" x14ac:dyDescent="0.2">
      <c r="A86" s="2" t="s">
        <v>378</v>
      </c>
      <c r="B86" s="451" t="s">
        <v>385</v>
      </c>
      <c r="C86" s="451"/>
      <c r="D86" s="451"/>
      <c r="E86" s="451"/>
      <c r="F86" s="91"/>
    </row>
    <row r="87" spans="1:6" s="193" customFormat="1" ht="30" customHeight="1" x14ac:dyDescent="0.2">
      <c r="A87" s="2" t="s">
        <v>379</v>
      </c>
      <c r="B87" s="451" t="s">
        <v>386</v>
      </c>
      <c r="C87" s="451"/>
      <c r="D87" s="451"/>
      <c r="E87" s="451"/>
      <c r="F87" s="91"/>
    </row>
    <row r="88" spans="1:6" s="193" customFormat="1" x14ac:dyDescent="0.2">
      <c r="A88" s="2" t="s">
        <v>380</v>
      </c>
      <c r="B88" s="451" t="s">
        <v>387</v>
      </c>
      <c r="C88" s="451"/>
      <c r="D88" s="451"/>
      <c r="E88" s="451"/>
      <c r="F88" s="91"/>
    </row>
    <row r="89" spans="1:6" s="193" customFormat="1" x14ac:dyDescent="0.2">
      <c r="A89" s="2" t="s">
        <v>381</v>
      </c>
      <c r="B89" s="451" t="s">
        <v>388</v>
      </c>
      <c r="C89" s="451"/>
      <c r="D89" s="451"/>
      <c r="E89" s="451"/>
      <c r="F89" s="91"/>
    </row>
    <row r="90" spans="1:6" s="193" customFormat="1" x14ac:dyDescent="0.2">
      <c r="A90" s="2" t="s">
        <v>382</v>
      </c>
      <c r="B90" s="451" t="s">
        <v>389</v>
      </c>
      <c r="C90" s="451"/>
      <c r="D90" s="451"/>
      <c r="E90" s="451"/>
      <c r="F90" s="91"/>
    </row>
    <row r="91" spans="1:6" s="193" customFormat="1" ht="25.5" customHeight="1" x14ac:dyDescent="0.2">
      <c r="A91" s="2"/>
      <c r="B91" s="45"/>
      <c r="C91" s="45"/>
      <c r="D91" s="45"/>
      <c r="E91" s="45"/>
      <c r="F91" s="198"/>
    </row>
    <row r="92" spans="1:6" s="193" customFormat="1" x14ac:dyDescent="0.2">
      <c r="A92" s="181"/>
      <c r="B92" s="197" t="s">
        <v>970</v>
      </c>
      <c r="F92" s="196"/>
    </row>
    <row r="93" spans="1:6" s="193" customFormat="1" ht="18.75" customHeight="1" x14ac:dyDescent="0.2">
      <c r="A93" s="2" t="s">
        <v>109</v>
      </c>
      <c r="B93" s="451" t="s">
        <v>971</v>
      </c>
      <c r="C93" s="451"/>
      <c r="D93" s="451"/>
      <c r="E93" s="451"/>
      <c r="F93" s="91"/>
    </row>
    <row r="94" spans="1:6" s="193" customFormat="1" ht="53.25" customHeight="1" x14ac:dyDescent="0.2">
      <c r="A94" s="24" t="s">
        <v>374</v>
      </c>
      <c r="B94" s="451" t="s">
        <v>972</v>
      </c>
      <c r="C94" s="451"/>
      <c r="D94" s="451"/>
      <c r="E94" s="451"/>
      <c r="F94" s="91"/>
    </row>
    <row r="95" spans="1:6" s="193" customFormat="1" ht="30" customHeight="1" x14ac:dyDescent="0.2">
      <c r="A95" s="24" t="s">
        <v>375</v>
      </c>
      <c r="B95" s="451" t="s">
        <v>973</v>
      </c>
      <c r="C95" s="451"/>
      <c r="D95" s="451"/>
      <c r="E95" s="451"/>
      <c r="F95" s="91">
        <f>F93-F94</f>
        <v>0</v>
      </c>
    </row>
    <row r="96" spans="1:6" s="193" customFormat="1" x14ac:dyDescent="0.2">
      <c r="A96" s="24" t="s">
        <v>376</v>
      </c>
      <c r="B96" s="451" t="s">
        <v>383</v>
      </c>
      <c r="C96" s="451"/>
      <c r="D96" s="451"/>
      <c r="E96" s="451"/>
      <c r="F96" s="91"/>
    </row>
    <row r="97" spans="1:6" x14ac:dyDescent="0.2">
      <c r="A97" s="2" t="s">
        <v>377</v>
      </c>
      <c r="B97" s="451" t="s">
        <v>384</v>
      </c>
      <c r="C97" s="451"/>
      <c r="D97" s="451"/>
      <c r="E97" s="451"/>
      <c r="F97" s="91"/>
    </row>
    <row r="98" spans="1:6" ht="23.25" customHeight="1" x14ac:dyDescent="0.2">
      <c r="A98" s="2" t="s">
        <v>378</v>
      </c>
      <c r="B98" s="451" t="s">
        <v>385</v>
      </c>
      <c r="C98" s="451"/>
      <c r="D98" s="451"/>
      <c r="E98" s="451"/>
      <c r="F98" s="91"/>
    </row>
    <row r="99" spans="1:6" ht="27.75" customHeight="1" x14ac:dyDescent="0.2">
      <c r="A99" s="2" t="s">
        <v>379</v>
      </c>
      <c r="B99" s="451" t="s">
        <v>386</v>
      </c>
      <c r="C99" s="451"/>
      <c r="D99" s="451"/>
      <c r="E99" s="451"/>
      <c r="F99" s="91"/>
    </row>
    <row r="100" spans="1:6" x14ac:dyDescent="0.2">
      <c r="A100" s="2" t="s">
        <v>380</v>
      </c>
      <c r="B100" s="451" t="s">
        <v>387</v>
      </c>
      <c r="C100" s="451"/>
      <c r="D100" s="451"/>
      <c r="E100" s="451"/>
      <c r="F100" s="91"/>
    </row>
    <row r="101" spans="1:6" x14ac:dyDescent="0.2">
      <c r="A101" s="2" t="s">
        <v>381</v>
      </c>
      <c r="B101" s="451" t="s">
        <v>388</v>
      </c>
      <c r="C101" s="451"/>
      <c r="D101" s="451"/>
      <c r="E101" s="451"/>
      <c r="F101" s="91"/>
    </row>
    <row r="102" spans="1:6" x14ac:dyDescent="0.2">
      <c r="A102" s="2" t="s">
        <v>382</v>
      </c>
      <c r="B102" s="451" t="s">
        <v>389</v>
      </c>
      <c r="C102" s="451"/>
      <c r="D102" s="451"/>
      <c r="E102" s="451"/>
      <c r="F102" s="91"/>
    </row>
    <row r="103" spans="1:6" ht="24.75" customHeight="1" x14ac:dyDescent="0.2"/>
    <row r="104" spans="1:6" x14ac:dyDescent="0.2">
      <c r="B104" s="3" t="s">
        <v>108</v>
      </c>
    </row>
    <row r="105" spans="1:6" ht="78.75" customHeight="1" x14ac:dyDescent="0.2">
      <c r="B105" s="412" t="s">
        <v>1012</v>
      </c>
      <c r="C105" s="412"/>
      <c r="D105" s="412"/>
      <c r="E105" s="412"/>
      <c r="F105" s="412"/>
    </row>
    <row r="106" spans="1:6" ht="59.25" customHeight="1" x14ac:dyDescent="0.2">
      <c r="A106" s="2" t="s">
        <v>390</v>
      </c>
      <c r="B106" s="451" t="s">
        <v>1013</v>
      </c>
      <c r="C106" s="451"/>
      <c r="D106" s="451"/>
      <c r="E106" s="451"/>
      <c r="F106" s="343">
        <v>0.88</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topLeftCell="A235" zoomScaleNormal="100" workbookViewId="0">
      <selection activeCell="D267" sqref="D267"/>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0" t="s">
        <v>391</v>
      </c>
      <c r="B1" s="507"/>
      <c r="C1" s="507"/>
      <c r="D1" s="507"/>
      <c r="E1" s="507"/>
      <c r="F1" s="507"/>
    </row>
    <row r="2" spans="1:6" x14ac:dyDescent="0.2"/>
    <row r="3" spans="1:6" ht="15.75" x14ac:dyDescent="0.25">
      <c r="B3" s="20" t="s">
        <v>392</v>
      </c>
    </row>
    <row r="4" spans="1:6" ht="93" customHeight="1" x14ac:dyDescent="0.2">
      <c r="A4" s="2" t="s">
        <v>632</v>
      </c>
      <c r="B4" s="480" t="s">
        <v>1014</v>
      </c>
      <c r="C4" s="509"/>
      <c r="D4" s="509"/>
      <c r="E4" s="509"/>
      <c r="F4" s="411"/>
    </row>
    <row r="5" spans="1:6" x14ac:dyDescent="0.2">
      <c r="A5" s="2" t="s">
        <v>632</v>
      </c>
      <c r="B5" s="423" t="s">
        <v>310</v>
      </c>
      <c r="C5" s="463"/>
      <c r="D5" s="464"/>
      <c r="E5" s="344">
        <v>17608</v>
      </c>
    </row>
    <row r="6" spans="1:6" x14ac:dyDescent="0.2">
      <c r="A6" s="2" t="s">
        <v>632</v>
      </c>
      <c r="B6" s="508" t="s">
        <v>311</v>
      </c>
      <c r="C6" s="461"/>
      <c r="D6" s="462"/>
      <c r="E6" s="344">
        <v>24233</v>
      </c>
    </row>
    <row r="7" spans="1:6" x14ac:dyDescent="0.2">
      <c r="A7" s="2"/>
      <c r="B7" s="14"/>
      <c r="C7" s="38"/>
      <c r="D7" s="38"/>
      <c r="E7" s="396">
        <f>SUM(E5:E6)</f>
        <v>41841</v>
      </c>
    </row>
    <row r="8" spans="1:6" x14ac:dyDescent="0.2">
      <c r="A8" s="2" t="s">
        <v>632</v>
      </c>
      <c r="B8" s="508" t="s">
        <v>312</v>
      </c>
      <c r="C8" s="461"/>
      <c r="D8" s="461"/>
      <c r="E8" s="344">
        <v>7223</v>
      </c>
    </row>
    <row r="9" spans="1:6" x14ac:dyDescent="0.2">
      <c r="A9" s="2" t="s">
        <v>632</v>
      </c>
      <c r="B9" s="508" t="s">
        <v>771</v>
      </c>
      <c r="C9" s="461"/>
      <c r="D9" s="461"/>
      <c r="E9" s="344">
        <v>10292</v>
      </c>
    </row>
    <row r="10" spans="1:6" x14ac:dyDescent="0.2">
      <c r="A10" s="2"/>
      <c r="B10" s="14"/>
      <c r="C10" s="27"/>
      <c r="D10" s="27"/>
      <c r="E10" s="396">
        <f>SUM(E8:E9)</f>
        <v>17515</v>
      </c>
    </row>
    <row r="11" spans="1:6" x14ac:dyDescent="0.2">
      <c r="A11" s="2" t="s">
        <v>632</v>
      </c>
      <c r="B11" s="508" t="s">
        <v>761</v>
      </c>
      <c r="C11" s="461"/>
      <c r="D11" s="461"/>
      <c r="E11" s="344">
        <v>1873</v>
      </c>
    </row>
    <row r="12" spans="1:6" x14ac:dyDescent="0.2">
      <c r="A12" s="2" t="s">
        <v>632</v>
      </c>
      <c r="B12" s="514" t="s">
        <v>762</v>
      </c>
      <c r="C12" s="461"/>
      <c r="D12" s="461"/>
      <c r="E12" s="344">
        <v>63</v>
      </c>
    </row>
    <row r="13" spans="1:6" x14ac:dyDescent="0.2">
      <c r="A13" s="2"/>
      <c r="B13" s="14"/>
      <c r="C13" s="27"/>
      <c r="D13" s="27"/>
      <c r="E13" s="396">
        <f>SUM(E11:E12)</f>
        <v>1936</v>
      </c>
    </row>
    <row r="14" spans="1:6" x14ac:dyDescent="0.2">
      <c r="A14" s="2" t="s">
        <v>632</v>
      </c>
      <c r="B14" s="515" t="s">
        <v>763</v>
      </c>
      <c r="C14" s="461"/>
      <c r="D14" s="462"/>
      <c r="E14" s="344">
        <v>2414</v>
      </c>
    </row>
    <row r="15" spans="1:6" x14ac:dyDescent="0.2">
      <c r="A15" s="2" t="s">
        <v>632</v>
      </c>
      <c r="B15" s="514" t="s">
        <v>764</v>
      </c>
      <c r="C15" s="461"/>
      <c r="D15" s="462"/>
      <c r="E15" s="344">
        <v>51</v>
      </c>
    </row>
    <row r="16" spans="1:6" x14ac:dyDescent="0.2">
      <c r="E16" s="397">
        <f>SUM(E14:E15)</f>
        <v>2465</v>
      </c>
    </row>
    <row r="17" spans="1:6" ht="29.25" customHeight="1" x14ac:dyDescent="0.2">
      <c r="A17" s="2" t="s">
        <v>633</v>
      </c>
      <c r="B17" s="480" t="s">
        <v>765</v>
      </c>
      <c r="C17" s="509"/>
      <c r="D17" s="509"/>
      <c r="E17" s="509"/>
      <c r="F17" s="411"/>
    </row>
    <row r="18" spans="1:6" x14ac:dyDescent="0.2">
      <c r="A18" s="2"/>
      <c r="B18" s="478"/>
      <c r="C18" s="479"/>
      <c r="D18" s="479"/>
      <c r="E18" s="31" t="s">
        <v>516</v>
      </c>
      <c r="F18" s="31" t="s">
        <v>517</v>
      </c>
    </row>
    <row r="19" spans="1:6" x14ac:dyDescent="0.2">
      <c r="A19" s="2" t="s">
        <v>633</v>
      </c>
      <c r="B19" s="511" t="s">
        <v>393</v>
      </c>
      <c r="C19" s="511"/>
      <c r="D19" s="511"/>
      <c r="E19" s="31"/>
      <c r="F19" s="345" t="s">
        <v>1046</v>
      </c>
    </row>
    <row r="20" spans="1:6" x14ac:dyDescent="0.2">
      <c r="A20" s="2" t="s">
        <v>633</v>
      </c>
      <c r="B20" s="472" t="s">
        <v>1015</v>
      </c>
      <c r="C20" s="472"/>
      <c r="D20" s="472"/>
      <c r="E20" s="37"/>
      <c r="F20" s="27"/>
    </row>
    <row r="21" spans="1:6" x14ac:dyDescent="0.2">
      <c r="A21" s="2" t="s">
        <v>633</v>
      </c>
      <c r="B21" s="516" t="s">
        <v>666</v>
      </c>
      <c r="C21" s="517"/>
      <c r="D21" s="518"/>
      <c r="E21" s="9"/>
      <c r="F21" s="27"/>
    </row>
    <row r="22" spans="1:6" x14ac:dyDescent="0.2">
      <c r="A22" s="2" t="s">
        <v>633</v>
      </c>
      <c r="B22" s="519" t="s">
        <v>459</v>
      </c>
      <c r="C22" s="519"/>
      <c r="D22" s="519"/>
      <c r="E22" s="9"/>
      <c r="F22" s="27"/>
    </row>
    <row r="23" spans="1:6" x14ac:dyDescent="0.2">
      <c r="A23" s="2" t="s">
        <v>633</v>
      </c>
      <c r="B23" s="519" t="s">
        <v>460</v>
      </c>
      <c r="C23" s="519"/>
      <c r="D23" s="519"/>
      <c r="E23" s="9"/>
    </row>
    <row r="24" spans="1:6" x14ac:dyDescent="0.2">
      <c r="A24" s="2" t="s">
        <v>633</v>
      </c>
      <c r="B24" s="260" t="s">
        <v>667</v>
      </c>
      <c r="C24" s="229"/>
      <c r="D24" s="229"/>
      <c r="E24" s="30"/>
    </row>
    <row r="25" spans="1:6" x14ac:dyDescent="0.2">
      <c r="A25" s="2" t="s">
        <v>633</v>
      </c>
      <c r="B25" s="491" t="s">
        <v>668</v>
      </c>
      <c r="C25" s="434"/>
      <c r="D25" s="229"/>
      <c r="E25" s="30"/>
    </row>
    <row r="26" spans="1:6" x14ac:dyDescent="0.2">
      <c r="A26" s="2" t="s">
        <v>633</v>
      </c>
      <c r="B26" s="491" t="s">
        <v>669</v>
      </c>
      <c r="C26" s="434"/>
      <c r="D26" s="229"/>
      <c r="E26" s="30"/>
    </row>
    <row r="27" spans="1:6" x14ac:dyDescent="0.2">
      <c r="B27" s="6"/>
      <c r="C27" s="6"/>
      <c r="D27" s="6"/>
    </row>
    <row r="28" spans="1:6" ht="15.75" x14ac:dyDescent="0.25">
      <c r="A28" s="42"/>
      <c r="B28" s="20" t="s">
        <v>394</v>
      </c>
    </row>
    <row r="29" spans="1:6" x14ac:dyDescent="0.2">
      <c r="A29" s="2" t="s">
        <v>631</v>
      </c>
      <c r="B29" s="3" t="s">
        <v>716</v>
      </c>
    </row>
    <row r="30" spans="1:6" ht="25.5" customHeight="1" x14ac:dyDescent="0.2">
      <c r="A30" s="2" t="s">
        <v>631</v>
      </c>
      <c r="B30" s="451" t="s">
        <v>395</v>
      </c>
      <c r="C30" s="451"/>
      <c r="D30" s="345" t="s">
        <v>1046</v>
      </c>
      <c r="F30" s="27"/>
    </row>
    <row r="31" spans="1:6" ht="24.75" customHeight="1" x14ac:dyDescent="0.2">
      <c r="A31" s="2" t="s">
        <v>631</v>
      </c>
      <c r="B31" s="456" t="s">
        <v>461</v>
      </c>
      <c r="C31" s="451"/>
      <c r="D31" s="31"/>
      <c r="F31" s="27"/>
    </row>
    <row r="32" spans="1:6" ht="12.75" customHeight="1" x14ac:dyDescent="0.2">
      <c r="A32" s="2" t="s">
        <v>631</v>
      </c>
      <c r="B32" s="451" t="s">
        <v>462</v>
      </c>
      <c r="C32" s="451"/>
      <c r="D32" s="31"/>
      <c r="F32" s="27"/>
    </row>
    <row r="33" spans="1:6" x14ac:dyDescent="0.2"/>
    <row r="34" spans="1:6" ht="29.25" customHeight="1" x14ac:dyDescent="0.2">
      <c r="A34" s="2" t="s">
        <v>634</v>
      </c>
      <c r="B34" s="520" t="s">
        <v>926</v>
      </c>
      <c r="C34" s="520"/>
      <c r="D34" s="520"/>
      <c r="E34" s="520"/>
      <c r="F34" s="411"/>
    </row>
    <row r="35" spans="1:6" x14ac:dyDescent="0.2">
      <c r="A35" s="2" t="s">
        <v>634</v>
      </c>
      <c r="B35" s="451" t="s">
        <v>463</v>
      </c>
      <c r="C35" s="451"/>
      <c r="D35" s="345" t="s">
        <v>1046</v>
      </c>
      <c r="F35" s="27"/>
    </row>
    <row r="36" spans="1:6" x14ac:dyDescent="0.2">
      <c r="A36" s="2" t="s">
        <v>634</v>
      </c>
      <c r="B36" s="456" t="s">
        <v>464</v>
      </c>
      <c r="C36" s="451"/>
      <c r="D36" s="31"/>
      <c r="F36" s="27"/>
    </row>
    <row r="37" spans="1:6" ht="12.75" customHeight="1" x14ac:dyDescent="0.2">
      <c r="A37" s="2" t="s">
        <v>634</v>
      </c>
      <c r="B37" s="451" t="s">
        <v>465</v>
      </c>
      <c r="C37" s="451"/>
      <c r="D37" s="31"/>
      <c r="F37" s="27"/>
    </row>
    <row r="38" spans="1:6" x14ac:dyDescent="0.2"/>
    <row r="39" spans="1:6" ht="54.75" customHeight="1" x14ac:dyDescent="0.2">
      <c r="A39" s="2" t="s">
        <v>635</v>
      </c>
      <c r="B39" s="480" t="s">
        <v>600</v>
      </c>
      <c r="C39" s="481"/>
      <c r="D39" s="481"/>
      <c r="E39" s="481"/>
      <c r="F39" s="411"/>
    </row>
    <row r="40" spans="1:6" ht="24" x14ac:dyDescent="0.2">
      <c r="A40" s="2" t="s">
        <v>635</v>
      </c>
      <c r="B40" s="165"/>
      <c r="C40" s="28" t="s">
        <v>927</v>
      </c>
      <c r="D40" s="29" t="s">
        <v>928</v>
      </c>
      <c r="E40" s="43"/>
      <c r="F40" s="30"/>
    </row>
    <row r="41" spans="1:6" x14ac:dyDescent="0.2">
      <c r="A41" s="2" t="s">
        <v>635</v>
      </c>
      <c r="B41" s="320" t="s">
        <v>929</v>
      </c>
      <c r="C41" s="349">
        <v>15</v>
      </c>
      <c r="D41" s="349">
        <v>16</v>
      </c>
      <c r="F41" s="30"/>
    </row>
    <row r="42" spans="1:6" x14ac:dyDescent="0.2">
      <c r="A42" s="2" t="s">
        <v>635</v>
      </c>
      <c r="B42" s="320" t="s">
        <v>930</v>
      </c>
      <c r="C42" s="349">
        <v>4</v>
      </c>
      <c r="D42" s="349">
        <v>4</v>
      </c>
      <c r="F42" s="30"/>
    </row>
    <row r="43" spans="1:6" x14ac:dyDescent="0.2">
      <c r="A43" s="2" t="s">
        <v>635</v>
      </c>
      <c r="B43" s="320" t="s">
        <v>931</v>
      </c>
      <c r="C43" s="349">
        <v>3</v>
      </c>
      <c r="D43" s="349">
        <v>3</v>
      </c>
      <c r="F43" s="30"/>
    </row>
    <row r="44" spans="1:6" x14ac:dyDescent="0.2">
      <c r="A44" s="2" t="s">
        <v>635</v>
      </c>
      <c r="B44" s="320" t="s">
        <v>932</v>
      </c>
      <c r="C44" s="349">
        <v>2</v>
      </c>
      <c r="D44" s="349">
        <v>2</v>
      </c>
      <c r="F44" s="30"/>
    </row>
    <row r="45" spans="1:6" ht="25.5" x14ac:dyDescent="0.2">
      <c r="A45" s="2" t="s">
        <v>635</v>
      </c>
      <c r="B45" s="321" t="s">
        <v>717</v>
      </c>
      <c r="C45" s="349">
        <v>2</v>
      </c>
      <c r="D45" s="349">
        <v>2</v>
      </c>
      <c r="F45" s="30"/>
    </row>
    <row r="46" spans="1:6" x14ac:dyDescent="0.2">
      <c r="A46" s="2" t="s">
        <v>635</v>
      </c>
      <c r="B46" s="320" t="s">
        <v>933</v>
      </c>
      <c r="C46" s="349">
        <v>2</v>
      </c>
      <c r="D46" s="349">
        <v>3</v>
      </c>
      <c r="F46" s="30"/>
    </row>
    <row r="47" spans="1:6" x14ac:dyDescent="0.2">
      <c r="A47" s="2" t="s">
        <v>635</v>
      </c>
      <c r="B47" s="320" t="s">
        <v>934</v>
      </c>
      <c r="C47" s="349">
        <v>1</v>
      </c>
      <c r="D47" s="349">
        <v>1</v>
      </c>
      <c r="F47" s="30"/>
    </row>
    <row r="48" spans="1:6" x14ac:dyDescent="0.2">
      <c r="A48" s="2" t="s">
        <v>635</v>
      </c>
      <c r="B48" s="320" t="s">
        <v>935</v>
      </c>
      <c r="C48" s="349">
        <v>1</v>
      </c>
      <c r="D48" s="349">
        <v>1</v>
      </c>
      <c r="F48" s="30"/>
    </row>
    <row r="49" spans="1:6" x14ac:dyDescent="0.2">
      <c r="A49" s="2" t="s">
        <v>635</v>
      </c>
      <c r="B49" s="320" t="s">
        <v>936</v>
      </c>
      <c r="C49" s="349">
        <v>1</v>
      </c>
      <c r="D49" s="349">
        <v>1</v>
      </c>
      <c r="F49" s="30"/>
    </row>
    <row r="50" spans="1:6" x14ac:dyDescent="0.2">
      <c r="A50" s="2" t="s">
        <v>635</v>
      </c>
      <c r="B50" s="325" t="s">
        <v>370</v>
      </c>
      <c r="C50" s="349"/>
      <c r="D50" s="349"/>
      <c r="F50" s="30"/>
    </row>
    <row r="51" spans="1:6" x14ac:dyDescent="0.2">
      <c r="A51" s="2" t="s">
        <v>635</v>
      </c>
      <c r="B51" s="325" t="s">
        <v>371</v>
      </c>
      <c r="C51" s="349">
        <v>1</v>
      </c>
      <c r="D51" s="349">
        <v>1</v>
      </c>
      <c r="F51" s="30"/>
    </row>
    <row r="52" spans="1:6" x14ac:dyDescent="0.2">
      <c r="A52" s="2" t="s">
        <v>635</v>
      </c>
      <c r="B52" s="320" t="s">
        <v>601</v>
      </c>
      <c r="C52" s="349"/>
      <c r="D52" s="349"/>
      <c r="F52" s="30"/>
    </row>
    <row r="53" spans="1:6" x14ac:dyDescent="0.2"/>
    <row r="54" spans="1:6" ht="15.75" x14ac:dyDescent="0.2">
      <c r="B54" s="32" t="s">
        <v>937</v>
      </c>
    </row>
    <row r="55" spans="1:6" ht="38.25" customHeight="1" x14ac:dyDescent="0.2">
      <c r="A55" s="2" t="s">
        <v>636</v>
      </c>
      <c r="B55" s="482" t="s">
        <v>628</v>
      </c>
      <c r="C55" s="483"/>
      <c r="D55" s="483"/>
      <c r="E55" s="483"/>
      <c r="F55" s="411"/>
    </row>
    <row r="56" spans="1:6" x14ac:dyDescent="0.2">
      <c r="A56" s="2" t="s">
        <v>636</v>
      </c>
      <c r="B56" s="510" t="s">
        <v>629</v>
      </c>
      <c r="C56" s="511"/>
      <c r="D56" s="511"/>
      <c r="E56" s="33"/>
      <c r="F56" s="27"/>
    </row>
    <row r="57" spans="1:6" x14ac:dyDescent="0.2">
      <c r="A57" s="2" t="s">
        <v>636</v>
      </c>
      <c r="B57" s="457" t="s">
        <v>495</v>
      </c>
      <c r="C57" s="451"/>
      <c r="D57" s="451"/>
      <c r="E57" s="113"/>
      <c r="F57" s="27"/>
    </row>
    <row r="58" spans="1:6" x14ac:dyDescent="0.2">
      <c r="A58" s="2" t="s">
        <v>636</v>
      </c>
      <c r="B58" s="457" t="s">
        <v>497</v>
      </c>
      <c r="C58" s="457"/>
      <c r="D58" s="457"/>
      <c r="E58" s="33"/>
      <c r="F58" s="27"/>
    </row>
    <row r="59" spans="1:6" x14ac:dyDescent="0.2">
      <c r="A59" s="2" t="s">
        <v>636</v>
      </c>
      <c r="B59" s="457" t="s">
        <v>496</v>
      </c>
      <c r="C59" s="457"/>
      <c r="D59" s="457"/>
      <c r="E59" s="33"/>
      <c r="F59" s="27"/>
    </row>
    <row r="60" spans="1:6" x14ac:dyDescent="0.2">
      <c r="A60" s="2" t="s">
        <v>636</v>
      </c>
      <c r="B60" s="512" t="s">
        <v>630</v>
      </c>
      <c r="C60" s="513"/>
      <c r="D60" s="513"/>
      <c r="E60" s="211"/>
      <c r="F60" s="27"/>
    </row>
    <row r="61" spans="1:6" x14ac:dyDescent="0.2">
      <c r="B61" s="471"/>
      <c r="C61" s="472"/>
      <c r="D61" s="472"/>
      <c r="E61" s="41"/>
    </row>
    <row r="62" spans="1:6" x14ac:dyDescent="0.2">
      <c r="B62" s="6"/>
      <c r="C62" s="6"/>
      <c r="D62" s="6"/>
    </row>
    <row r="63" spans="1:6" ht="28.5" customHeight="1" x14ac:dyDescent="0.2">
      <c r="A63" s="2" t="s">
        <v>637</v>
      </c>
      <c r="B63" s="489" t="s">
        <v>938</v>
      </c>
      <c r="C63" s="489"/>
      <c r="D63" s="489"/>
      <c r="E63" s="489"/>
      <c r="F63" s="490"/>
    </row>
    <row r="64" spans="1:6" ht="25.5" x14ac:dyDescent="0.2">
      <c r="A64" s="2" t="s">
        <v>637</v>
      </c>
      <c r="B64" s="83"/>
      <c r="C64" s="33" t="s">
        <v>939</v>
      </c>
      <c r="D64" s="33" t="s">
        <v>940</v>
      </c>
      <c r="E64" s="33" t="s">
        <v>941</v>
      </c>
      <c r="F64" s="33" t="s">
        <v>942</v>
      </c>
    </row>
    <row r="65" spans="1:6" ht="15" x14ac:dyDescent="0.2">
      <c r="A65" s="2" t="s">
        <v>637</v>
      </c>
      <c r="B65" s="67" t="s">
        <v>943</v>
      </c>
      <c r="C65" s="68"/>
      <c r="D65" s="68"/>
      <c r="E65" s="68"/>
      <c r="F65" s="69"/>
    </row>
    <row r="66" spans="1:6" ht="25.5" x14ac:dyDescent="0.2">
      <c r="A66" s="2" t="s">
        <v>637</v>
      </c>
      <c r="B66" s="261" t="s">
        <v>670</v>
      </c>
      <c r="C66" s="349"/>
      <c r="D66" s="349"/>
      <c r="E66" s="349"/>
      <c r="F66" s="349" t="s">
        <v>1046</v>
      </c>
    </row>
    <row r="67" spans="1:6" x14ac:dyDescent="0.2">
      <c r="A67" s="2" t="s">
        <v>637</v>
      </c>
      <c r="B67" s="34" t="s">
        <v>944</v>
      </c>
      <c r="C67" s="349"/>
      <c r="D67" s="349"/>
      <c r="E67" s="349"/>
      <c r="F67" s="349" t="s">
        <v>1046</v>
      </c>
    </row>
    <row r="68" spans="1:6" x14ac:dyDescent="0.2">
      <c r="A68" s="2" t="s">
        <v>637</v>
      </c>
      <c r="B68" s="262" t="s">
        <v>671</v>
      </c>
      <c r="C68" s="349" t="s">
        <v>1046</v>
      </c>
      <c r="D68" s="349"/>
      <c r="E68" s="349"/>
      <c r="F68" s="349"/>
    </row>
    <row r="69" spans="1:6" x14ac:dyDescent="0.2">
      <c r="A69" s="2" t="s">
        <v>637</v>
      </c>
      <c r="B69" s="34" t="s">
        <v>946</v>
      </c>
      <c r="C69" s="349" t="s">
        <v>1046</v>
      </c>
      <c r="D69" s="349"/>
      <c r="E69" s="349"/>
      <c r="F69" s="349"/>
    </row>
    <row r="70" spans="1:6" x14ac:dyDescent="0.2">
      <c r="A70" s="2" t="s">
        <v>637</v>
      </c>
      <c r="B70" s="263" t="s">
        <v>672</v>
      </c>
      <c r="C70" s="349"/>
      <c r="D70" s="349"/>
      <c r="E70" s="349"/>
      <c r="F70" s="349" t="s">
        <v>1046</v>
      </c>
    </row>
    <row r="71" spans="1:6" x14ac:dyDescent="0.2">
      <c r="A71" s="2" t="s">
        <v>637</v>
      </c>
      <c r="B71" s="34" t="s">
        <v>945</v>
      </c>
      <c r="C71" s="349"/>
      <c r="D71" s="349"/>
      <c r="E71" s="349"/>
      <c r="F71" s="349" t="s">
        <v>1046</v>
      </c>
    </row>
    <row r="72" spans="1:6" ht="15" x14ac:dyDescent="0.2">
      <c r="A72" s="2" t="s">
        <v>637</v>
      </c>
      <c r="B72" s="67" t="s">
        <v>947</v>
      </c>
      <c r="C72" s="350"/>
      <c r="D72" s="350"/>
      <c r="E72" s="350"/>
      <c r="F72" s="346"/>
    </row>
    <row r="73" spans="1:6" x14ac:dyDescent="0.2">
      <c r="A73" s="2" t="s">
        <v>637</v>
      </c>
      <c r="B73" s="34" t="s">
        <v>948</v>
      </c>
      <c r="C73" s="349"/>
      <c r="D73" s="349"/>
      <c r="E73" s="349"/>
      <c r="F73" s="349" t="s">
        <v>1046</v>
      </c>
    </row>
    <row r="74" spans="1:6" x14ac:dyDescent="0.2">
      <c r="A74" s="2" t="s">
        <v>637</v>
      </c>
      <c r="B74" s="34" t="s">
        <v>949</v>
      </c>
      <c r="C74" s="349"/>
      <c r="D74" s="349"/>
      <c r="E74" s="349"/>
      <c r="F74" s="349" t="s">
        <v>1046</v>
      </c>
    </row>
    <row r="75" spans="1:6" x14ac:dyDescent="0.2">
      <c r="A75" s="2" t="s">
        <v>637</v>
      </c>
      <c r="B75" s="34" t="s">
        <v>950</v>
      </c>
      <c r="C75" s="349"/>
      <c r="D75" s="349"/>
      <c r="E75" s="349"/>
      <c r="F75" s="349" t="s">
        <v>1046</v>
      </c>
    </row>
    <row r="76" spans="1:6" x14ac:dyDescent="0.2">
      <c r="A76" s="2" t="s">
        <v>637</v>
      </c>
      <c r="B76" s="34" t="s">
        <v>951</v>
      </c>
      <c r="C76" s="349"/>
      <c r="D76" s="349"/>
      <c r="E76" s="349"/>
      <c r="F76" s="349" t="s">
        <v>1046</v>
      </c>
    </row>
    <row r="77" spans="1:6" x14ac:dyDescent="0.2">
      <c r="A77" s="2" t="s">
        <v>637</v>
      </c>
      <c r="B77" s="263" t="s">
        <v>673</v>
      </c>
      <c r="C77" s="349"/>
      <c r="D77" s="349"/>
      <c r="E77" s="349"/>
      <c r="F77" s="349" t="s">
        <v>1046</v>
      </c>
    </row>
    <row r="78" spans="1:6" x14ac:dyDescent="0.2">
      <c r="A78" s="2" t="s">
        <v>637</v>
      </c>
      <c r="B78" s="34" t="s">
        <v>952</v>
      </c>
      <c r="C78" s="349"/>
      <c r="D78" s="349"/>
      <c r="E78" s="349"/>
      <c r="F78" s="349" t="s">
        <v>1046</v>
      </c>
    </row>
    <row r="79" spans="1:6" x14ac:dyDescent="0.2">
      <c r="A79" s="2" t="s">
        <v>637</v>
      </c>
      <c r="B79" s="34" t="s">
        <v>953</v>
      </c>
      <c r="C79" s="349" t="s">
        <v>1046</v>
      </c>
      <c r="D79" s="349"/>
      <c r="E79" s="349"/>
      <c r="F79" s="349"/>
    </row>
    <row r="80" spans="1:6" x14ac:dyDescent="0.2">
      <c r="A80" s="2" t="s">
        <v>637</v>
      </c>
      <c r="B80" s="34" t="s">
        <v>954</v>
      </c>
      <c r="C80" s="349" t="s">
        <v>1046</v>
      </c>
      <c r="D80" s="349"/>
      <c r="E80" s="349"/>
      <c r="F80" s="349"/>
    </row>
    <row r="81" spans="1:8" ht="25.5" x14ac:dyDescent="0.2">
      <c r="A81" s="2" t="s">
        <v>637</v>
      </c>
      <c r="B81" s="44" t="s">
        <v>955</v>
      </c>
      <c r="C81" s="349"/>
      <c r="D81" s="349"/>
      <c r="E81" s="349"/>
      <c r="F81" s="349" t="s">
        <v>1046</v>
      </c>
    </row>
    <row r="82" spans="1:8" x14ac:dyDescent="0.2">
      <c r="A82" s="2" t="s">
        <v>637</v>
      </c>
      <c r="B82" s="263" t="s">
        <v>674</v>
      </c>
      <c r="C82" s="349"/>
      <c r="D82" s="349"/>
      <c r="E82" s="349"/>
      <c r="F82" s="349" t="s">
        <v>1046</v>
      </c>
    </row>
    <row r="83" spans="1:8" x14ac:dyDescent="0.2">
      <c r="A83" s="2" t="s">
        <v>637</v>
      </c>
      <c r="B83" s="34" t="s">
        <v>957</v>
      </c>
      <c r="C83" s="349"/>
      <c r="D83" s="349"/>
      <c r="E83" s="349"/>
      <c r="F83" s="349" t="s">
        <v>1046</v>
      </c>
    </row>
    <row r="84" spans="1:8" x14ac:dyDescent="0.2">
      <c r="A84" s="2" t="s">
        <v>637</v>
      </c>
      <c r="B84" s="34" t="s">
        <v>958</v>
      </c>
      <c r="C84" s="349"/>
      <c r="D84" s="349"/>
      <c r="E84" s="349"/>
      <c r="F84" s="349" t="s">
        <v>1046</v>
      </c>
    </row>
    <row r="85" spans="1:8" x14ac:dyDescent="0.2">
      <c r="A85" s="2" t="s">
        <v>637</v>
      </c>
      <c r="B85" s="264" t="s">
        <v>675</v>
      </c>
      <c r="C85" s="351"/>
      <c r="D85" s="351"/>
      <c r="E85" s="351"/>
      <c r="F85" s="349" t="s">
        <v>1046</v>
      </c>
    </row>
    <row r="86" spans="1:8" x14ac:dyDescent="0.2"/>
    <row r="87" spans="1:8" ht="15.75" x14ac:dyDescent="0.25">
      <c r="B87" s="20" t="s">
        <v>959</v>
      </c>
    </row>
    <row r="88" spans="1:8" x14ac:dyDescent="0.2">
      <c r="A88" s="2" t="s">
        <v>638</v>
      </c>
      <c r="B88" s="50" t="s">
        <v>654</v>
      </c>
      <c r="C88" s="46"/>
      <c r="D88" s="46"/>
      <c r="E88" s="46"/>
      <c r="F88" s="46"/>
      <c r="G88" s="46"/>
      <c r="H88" s="47"/>
    </row>
    <row r="89" spans="1:8" x14ac:dyDescent="0.2">
      <c r="A89" s="2"/>
      <c r="B89" s="478"/>
      <c r="C89" s="479"/>
      <c r="D89" s="479"/>
      <c r="E89" s="31" t="s">
        <v>516</v>
      </c>
      <c r="F89" s="31" t="s">
        <v>517</v>
      </c>
      <c r="G89" s="46"/>
      <c r="H89" s="47"/>
    </row>
    <row r="90" spans="1:8" ht="39.75" customHeight="1" x14ac:dyDescent="0.2">
      <c r="A90" s="2" t="s">
        <v>655</v>
      </c>
      <c r="B90" s="493" t="s">
        <v>427</v>
      </c>
      <c r="C90" s="424"/>
      <c r="D90" s="425"/>
      <c r="E90" s="347" t="s">
        <v>1046</v>
      </c>
      <c r="F90" s="62"/>
      <c r="G90" s="46"/>
      <c r="H90" s="46"/>
    </row>
    <row r="91" spans="1:8" ht="26.25" customHeight="1" x14ac:dyDescent="0.2">
      <c r="A91" s="2" t="s">
        <v>655</v>
      </c>
      <c r="B91" s="484" t="s">
        <v>1016</v>
      </c>
      <c r="C91" s="485"/>
      <c r="D91" s="485"/>
      <c r="E91" s="485"/>
      <c r="F91" s="486"/>
      <c r="G91" s="48"/>
      <c r="H91" s="48"/>
    </row>
    <row r="92" spans="1:8" ht="12.75" customHeight="1" x14ac:dyDescent="0.2">
      <c r="A92" s="2" t="s">
        <v>655</v>
      </c>
      <c r="B92" s="173"/>
      <c r="C92" s="494" t="s">
        <v>905</v>
      </c>
      <c r="D92" s="495"/>
      <c r="E92" s="495"/>
      <c r="F92" s="496"/>
      <c r="G92" s="476"/>
      <c r="H92" s="48"/>
    </row>
    <row r="93" spans="1:8" ht="24" customHeight="1" x14ac:dyDescent="0.2">
      <c r="A93" s="2" t="s">
        <v>655</v>
      </c>
      <c r="B93" s="174"/>
      <c r="C93" s="54" t="s">
        <v>463</v>
      </c>
      <c r="D93" s="54" t="s">
        <v>464</v>
      </c>
      <c r="E93" s="54" t="s">
        <v>921</v>
      </c>
      <c r="F93" s="80" t="s">
        <v>922</v>
      </c>
      <c r="G93" s="175" t="s">
        <v>906</v>
      </c>
      <c r="H93" s="48"/>
    </row>
    <row r="94" spans="1:8" ht="12.75" customHeight="1" x14ac:dyDescent="0.2">
      <c r="A94" s="2" t="s">
        <v>655</v>
      </c>
      <c r="B94" s="265" t="s">
        <v>740</v>
      </c>
      <c r="C94" s="352" t="s">
        <v>1046</v>
      </c>
      <c r="D94" s="352"/>
      <c r="E94" s="352"/>
      <c r="F94" s="352"/>
      <c r="G94" s="51"/>
      <c r="H94" s="48"/>
    </row>
    <row r="95" spans="1:8" ht="12.75" customHeight="1" x14ac:dyDescent="0.2">
      <c r="A95" s="2" t="s">
        <v>655</v>
      </c>
      <c r="B95" s="265" t="s">
        <v>731</v>
      </c>
      <c r="C95" s="352"/>
      <c r="D95" s="352"/>
      <c r="E95" s="352"/>
      <c r="F95" s="352" t="s">
        <v>1046</v>
      </c>
      <c r="G95" s="51"/>
      <c r="H95" s="48"/>
    </row>
    <row r="96" spans="1:8" ht="12.75" customHeight="1" x14ac:dyDescent="0.2">
      <c r="A96" s="2" t="s">
        <v>655</v>
      </c>
      <c r="B96" s="265" t="s">
        <v>741</v>
      </c>
      <c r="C96" s="352" t="s">
        <v>1046</v>
      </c>
      <c r="D96" s="352"/>
      <c r="E96" s="352"/>
      <c r="F96" s="352"/>
      <c r="G96" s="51"/>
      <c r="H96" s="48"/>
    </row>
    <row r="97" spans="1:8" ht="25.5" x14ac:dyDescent="0.2">
      <c r="A97" s="2" t="s">
        <v>655</v>
      </c>
      <c r="B97" s="55" t="s">
        <v>742</v>
      </c>
      <c r="C97" s="352"/>
      <c r="D97" s="352"/>
      <c r="E97" s="352"/>
      <c r="F97" s="352" t="s">
        <v>1046</v>
      </c>
      <c r="G97" s="51"/>
      <c r="H97" s="48"/>
    </row>
    <row r="98" spans="1:8" x14ac:dyDescent="0.2">
      <c r="A98" s="2" t="s">
        <v>655</v>
      </c>
      <c r="B98" s="177" t="s">
        <v>732</v>
      </c>
      <c r="C98" s="352"/>
      <c r="D98" s="352"/>
      <c r="E98" s="352"/>
      <c r="F98" s="352" t="s">
        <v>1046</v>
      </c>
      <c r="G98" s="51"/>
      <c r="H98" s="48"/>
    </row>
    <row r="99" spans="1:8" ht="12.75" customHeight="1" x14ac:dyDescent="0.2">
      <c r="A99" s="2"/>
      <c r="B99" s="58"/>
      <c r="C99" s="59"/>
      <c r="D99" s="59"/>
      <c r="E99" s="59"/>
      <c r="F99" s="59"/>
      <c r="G99" s="57"/>
      <c r="H99" s="48"/>
    </row>
    <row r="100" spans="1:8" ht="39" customHeight="1" x14ac:dyDescent="0.2">
      <c r="A100" s="230" t="s">
        <v>515</v>
      </c>
      <c r="B100" s="497" t="s">
        <v>1017</v>
      </c>
      <c r="C100" s="497"/>
      <c r="D100" s="497"/>
      <c r="E100" s="497"/>
      <c r="F100" s="497"/>
      <c r="G100" s="497"/>
      <c r="H100" s="48"/>
    </row>
    <row r="101" spans="1:8" s="220" customFormat="1" ht="18.75" customHeight="1" x14ac:dyDescent="0.2">
      <c r="A101" s="230" t="s">
        <v>515</v>
      </c>
      <c r="B101" s="501" t="s">
        <v>733</v>
      </c>
      <c r="C101" s="501"/>
      <c r="D101" s="501"/>
      <c r="E101" s="231"/>
      <c r="F101" s="222"/>
      <c r="G101" s="57"/>
      <c r="H101" s="48"/>
    </row>
    <row r="102" spans="1:8" s="220" customFormat="1" ht="12.75" customHeight="1" x14ac:dyDescent="0.2">
      <c r="A102" s="230" t="s">
        <v>515</v>
      </c>
      <c r="B102" s="501" t="s">
        <v>743</v>
      </c>
      <c r="C102" s="501"/>
      <c r="D102" s="501"/>
      <c r="E102" s="231"/>
      <c r="F102" s="222"/>
      <c r="G102" s="57"/>
      <c r="H102" s="48"/>
    </row>
    <row r="103" spans="1:8" s="220" customFormat="1" ht="12.75" customHeight="1" x14ac:dyDescent="0.2">
      <c r="A103" s="230" t="s">
        <v>515</v>
      </c>
      <c r="B103" s="501" t="s">
        <v>734</v>
      </c>
      <c r="C103" s="501"/>
      <c r="D103" s="501"/>
      <c r="E103" s="231"/>
      <c r="F103" s="222"/>
      <c r="G103" s="57"/>
      <c r="H103" s="48"/>
    </row>
    <row r="104" spans="1:8" s="220" customFormat="1" ht="12.75" customHeight="1" x14ac:dyDescent="0.2">
      <c r="A104" s="26"/>
      <c r="B104" s="221"/>
      <c r="C104" s="222"/>
      <c r="D104" s="222"/>
      <c r="E104" s="222"/>
      <c r="F104" s="222"/>
      <c r="G104" s="57"/>
      <c r="H104" s="48"/>
    </row>
    <row r="105" spans="1:8" s="220" customFormat="1" ht="12.75" customHeight="1" thickBot="1" x14ac:dyDescent="0.25">
      <c r="A105" s="230" t="s">
        <v>481</v>
      </c>
      <c r="B105" s="501" t="s">
        <v>744</v>
      </c>
      <c r="C105" s="501"/>
      <c r="D105" s="501"/>
      <c r="E105" s="501"/>
      <c r="F105" s="501"/>
      <c r="G105" s="501"/>
      <c r="H105" s="48"/>
    </row>
    <row r="106" spans="1:8" s="220" customFormat="1" ht="12.75" customHeight="1" x14ac:dyDescent="0.2">
      <c r="A106" s="230" t="s">
        <v>481</v>
      </c>
      <c r="B106" s="252"/>
      <c r="C106" s="252"/>
      <c r="D106" s="252"/>
      <c r="E106" s="286" t="s">
        <v>97</v>
      </c>
      <c r="F106" s="287" t="s">
        <v>98</v>
      </c>
      <c r="G106" s="252"/>
      <c r="H106" s="48"/>
    </row>
    <row r="107" spans="1:8" s="220" customFormat="1" ht="13.5" customHeight="1" x14ac:dyDescent="0.2">
      <c r="A107" s="230" t="s">
        <v>481</v>
      </c>
      <c r="B107" s="252" t="s">
        <v>745</v>
      </c>
      <c r="C107" s="252"/>
      <c r="D107" s="252"/>
      <c r="E107" s="288"/>
      <c r="F107" s="289"/>
      <c r="G107" s="57"/>
      <c r="H107" s="48"/>
    </row>
    <row r="108" spans="1:8" s="220" customFormat="1" ht="12.75" customHeight="1" x14ac:dyDescent="0.2">
      <c r="A108" s="230" t="s">
        <v>481</v>
      </c>
      <c r="B108" s="252" t="s">
        <v>746</v>
      </c>
      <c r="C108" s="252"/>
      <c r="D108" s="252"/>
      <c r="E108" s="288"/>
      <c r="F108" s="289"/>
      <c r="G108" s="57"/>
      <c r="H108" s="48"/>
    </row>
    <row r="109" spans="1:8" s="220" customFormat="1" ht="15.75" customHeight="1" x14ac:dyDescent="0.2">
      <c r="A109" s="230" t="s">
        <v>481</v>
      </c>
      <c r="B109" s="253" t="s">
        <v>747</v>
      </c>
      <c r="C109" s="266"/>
      <c r="D109" s="266"/>
      <c r="E109" s="288"/>
      <c r="F109" s="289"/>
      <c r="G109" s="57"/>
      <c r="H109" s="48"/>
    </row>
    <row r="110" spans="1:8" s="220" customFormat="1" ht="12.75" customHeight="1" x14ac:dyDescent="0.2">
      <c r="A110" s="230" t="s">
        <v>481</v>
      </c>
      <c r="B110" s="267" t="s">
        <v>748</v>
      </c>
      <c r="C110" s="266"/>
      <c r="D110" s="266"/>
      <c r="E110" s="288"/>
      <c r="F110" s="289"/>
      <c r="G110" s="57"/>
      <c r="H110" s="48"/>
    </row>
    <row r="111" spans="1:8" s="220" customFormat="1" ht="28.5" customHeight="1" x14ac:dyDescent="0.2">
      <c r="A111" s="230" t="s">
        <v>481</v>
      </c>
      <c r="B111" s="268" t="s">
        <v>749</v>
      </c>
      <c r="C111" s="266"/>
      <c r="D111" s="266"/>
      <c r="E111" s="288"/>
      <c r="F111" s="289"/>
      <c r="G111" s="57"/>
      <c r="H111" s="48"/>
    </row>
    <row r="112" spans="1:8" s="220" customFormat="1" ht="15" customHeight="1" x14ac:dyDescent="0.2">
      <c r="A112" s="230" t="s">
        <v>481</v>
      </c>
      <c r="B112" s="267" t="s">
        <v>750</v>
      </c>
      <c r="C112" s="266"/>
      <c r="D112" s="266"/>
      <c r="E112" s="352" t="s">
        <v>1046</v>
      </c>
      <c r="F112" s="352" t="s">
        <v>1046</v>
      </c>
      <c r="G112" s="57"/>
      <c r="H112" s="48"/>
    </row>
    <row r="113" spans="1:8" s="220" customFormat="1" ht="12.75" customHeight="1" thickBot="1" x14ac:dyDescent="0.25">
      <c r="A113" s="230" t="s">
        <v>481</v>
      </c>
      <c r="B113" s="267" t="s">
        <v>469</v>
      </c>
      <c r="C113" s="266"/>
      <c r="D113" s="266"/>
      <c r="E113" s="290"/>
      <c r="F113" s="291"/>
      <c r="G113" s="57"/>
      <c r="H113" s="48"/>
    </row>
    <row r="114" spans="1:8" s="220" customFormat="1" ht="12.75" customHeight="1" x14ac:dyDescent="0.2">
      <c r="A114" s="2"/>
      <c r="B114" s="58"/>
      <c r="C114" s="59"/>
      <c r="D114" s="59"/>
      <c r="E114" s="59"/>
      <c r="F114" s="59"/>
      <c r="G114" s="48"/>
      <c r="H114" s="48"/>
    </row>
    <row r="115" spans="1:8" x14ac:dyDescent="0.2">
      <c r="A115" s="2" t="s">
        <v>482</v>
      </c>
      <c r="B115" s="487" t="s">
        <v>751</v>
      </c>
      <c r="C115" s="488"/>
      <c r="D115" s="488"/>
      <c r="E115" s="488"/>
      <c r="F115" s="488"/>
      <c r="G115" s="48"/>
      <c r="H115" s="48"/>
    </row>
    <row r="116" spans="1:8" x14ac:dyDescent="0.2">
      <c r="A116" s="2" t="s">
        <v>482</v>
      </c>
      <c r="B116" s="60"/>
      <c r="C116" s="31" t="s">
        <v>516</v>
      </c>
      <c r="D116" s="348" t="s">
        <v>517</v>
      </c>
      <c r="E116" s="14"/>
      <c r="F116" s="14"/>
      <c r="G116" s="48"/>
      <c r="H116" s="48"/>
    </row>
    <row r="117" spans="1:8" x14ac:dyDescent="0.2">
      <c r="A117" s="2"/>
      <c r="B117" s="56"/>
      <c r="C117" s="57"/>
      <c r="D117" s="48"/>
      <c r="E117" s="48"/>
      <c r="F117" s="48"/>
      <c r="G117" s="48"/>
      <c r="H117" s="48"/>
    </row>
    <row r="118" spans="1:8" x14ac:dyDescent="0.2">
      <c r="C118" s="52"/>
      <c r="D118" s="53"/>
      <c r="E118" s="30"/>
      <c r="F118" s="27"/>
      <c r="H118" s="48"/>
    </row>
    <row r="119" spans="1:8" x14ac:dyDescent="0.2">
      <c r="A119" s="2" t="s">
        <v>735</v>
      </c>
      <c r="B119" s="456" t="s">
        <v>739</v>
      </c>
      <c r="C119" s="451"/>
      <c r="D119" s="451"/>
      <c r="E119" s="354">
        <v>40923</v>
      </c>
      <c r="F119" s="27"/>
    </row>
    <row r="120" spans="1:8" ht="27" customHeight="1" x14ac:dyDescent="0.2">
      <c r="A120" s="2" t="s">
        <v>735</v>
      </c>
      <c r="B120" s="451" t="s">
        <v>738</v>
      </c>
      <c r="C120" s="451"/>
      <c r="D120" s="451"/>
      <c r="E120" s="353" t="s">
        <v>1049</v>
      </c>
      <c r="F120" s="27"/>
    </row>
    <row r="121" spans="1:8" ht="27" customHeight="1" x14ac:dyDescent="0.2">
      <c r="A121" s="2"/>
      <c r="B121" s="45"/>
      <c r="C121" s="45"/>
      <c r="D121" s="45"/>
      <c r="E121" s="64"/>
      <c r="F121" s="27"/>
    </row>
    <row r="122" spans="1:8" ht="13.5" customHeight="1" x14ac:dyDescent="0.2">
      <c r="A122" s="2" t="s">
        <v>737</v>
      </c>
      <c r="B122" s="468" t="s">
        <v>483</v>
      </c>
      <c r="C122" s="466"/>
      <c r="D122" s="466"/>
      <c r="E122" s="466"/>
      <c r="F122" s="492"/>
    </row>
    <row r="123" spans="1:8" ht="27" customHeight="1" x14ac:dyDescent="0.2">
      <c r="A123" s="2" t="s">
        <v>737</v>
      </c>
      <c r="B123" s="502" t="s">
        <v>1050</v>
      </c>
      <c r="C123" s="503"/>
      <c r="D123" s="503"/>
      <c r="E123" s="503"/>
      <c r="F123" s="503"/>
    </row>
    <row r="124" spans="1:8" x14ac:dyDescent="0.2">
      <c r="A124" s="2"/>
      <c r="B124" s="158"/>
      <c r="C124" s="158"/>
      <c r="D124" s="158"/>
      <c r="E124" s="64"/>
      <c r="F124" s="27"/>
    </row>
    <row r="125" spans="1:8" ht="15.75" customHeight="1" x14ac:dyDescent="0.2">
      <c r="A125" s="226" t="s">
        <v>752</v>
      </c>
      <c r="B125" s="498" t="s">
        <v>6</v>
      </c>
      <c r="C125" s="499"/>
      <c r="D125" s="499"/>
      <c r="E125" s="499"/>
      <c r="F125" s="499"/>
      <c r="G125" s="48"/>
    </row>
    <row r="126" spans="1:8" ht="17.25" customHeight="1" x14ac:dyDescent="0.2">
      <c r="A126" s="226" t="s">
        <v>752</v>
      </c>
      <c r="B126" s="269" t="s">
        <v>7</v>
      </c>
      <c r="C126" s="355" t="s">
        <v>1051</v>
      </c>
      <c r="D126" s="356" t="s">
        <v>1052</v>
      </c>
      <c r="E126" s="55"/>
      <c r="F126" s="47"/>
      <c r="G126" s="48"/>
      <c r="H126" s="48"/>
    </row>
    <row r="127" spans="1:8" x14ac:dyDescent="0.2">
      <c r="A127" s="226" t="s">
        <v>752</v>
      </c>
      <c r="B127" s="269" t="s">
        <v>653</v>
      </c>
      <c r="C127" s="355" t="s">
        <v>930</v>
      </c>
      <c r="D127" s="356" t="s">
        <v>1052</v>
      </c>
      <c r="E127" s="55"/>
      <c r="F127" s="47"/>
      <c r="H127" s="48"/>
    </row>
    <row r="128" spans="1:8" x14ac:dyDescent="0.2">
      <c r="A128" s="226" t="s">
        <v>752</v>
      </c>
      <c r="B128" s="269" t="s">
        <v>736</v>
      </c>
      <c r="C128" s="231"/>
      <c r="D128" s="55"/>
      <c r="E128" s="55"/>
      <c r="F128" s="47"/>
    </row>
    <row r="129" spans="1:11" x14ac:dyDescent="0.2">
      <c r="A129" s="226" t="s">
        <v>752</v>
      </c>
      <c r="B129" s="269" t="s">
        <v>8</v>
      </c>
      <c r="C129" s="357" t="s">
        <v>1046</v>
      </c>
      <c r="D129" s="55"/>
      <c r="E129" s="55"/>
      <c r="F129" s="47"/>
    </row>
    <row r="130" spans="1:11" x14ac:dyDescent="0.2">
      <c r="A130" s="226" t="s">
        <v>752</v>
      </c>
      <c r="B130" s="255" t="s">
        <v>9</v>
      </c>
      <c r="C130" s="231"/>
      <c r="D130" s="45"/>
      <c r="E130" s="64"/>
      <c r="F130" s="27"/>
    </row>
    <row r="131" spans="1:11" x14ac:dyDescent="0.2">
      <c r="A131" s="226" t="s">
        <v>752</v>
      </c>
      <c r="B131" s="269" t="s">
        <v>10</v>
      </c>
      <c r="C131" s="270"/>
    </row>
    <row r="132" spans="1:11" x14ac:dyDescent="0.2">
      <c r="A132" s="226" t="s">
        <v>752</v>
      </c>
      <c r="B132" s="269" t="s">
        <v>11</v>
      </c>
      <c r="C132" s="504" t="s">
        <v>1053</v>
      </c>
      <c r="D132" s="505"/>
      <c r="E132" s="506"/>
    </row>
    <row r="133" spans="1:11" x14ac:dyDescent="0.2">
      <c r="A133" s="2"/>
      <c r="B133" s="45"/>
      <c r="C133" s="45"/>
      <c r="D133" s="45"/>
      <c r="E133" s="64"/>
      <c r="F133" s="27"/>
    </row>
    <row r="134" spans="1:11" ht="15.75" x14ac:dyDescent="0.25">
      <c r="B134" s="20" t="s">
        <v>960</v>
      </c>
      <c r="C134" s="52"/>
      <c r="D134" s="35"/>
      <c r="F134" s="27"/>
    </row>
    <row r="135" spans="1:11" ht="39" customHeight="1" x14ac:dyDescent="0.2">
      <c r="B135" s="477" t="s">
        <v>1018</v>
      </c>
      <c r="C135" s="412"/>
      <c r="D135" s="412"/>
      <c r="E135" s="412"/>
      <c r="F135" s="412"/>
    </row>
    <row r="136" spans="1:11" ht="41.25" customHeight="1" x14ac:dyDescent="0.25">
      <c r="B136" s="20"/>
      <c r="C136" s="52"/>
      <c r="D136" s="35"/>
      <c r="F136" s="27"/>
    </row>
    <row r="137" spans="1:11" ht="98.25" customHeight="1" x14ac:dyDescent="0.2">
      <c r="A137" s="2" t="s">
        <v>639</v>
      </c>
      <c r="B137" s="454" t="s">
        <v>1019</v>
      </c>
      <c r="C137" s="455"/>
      <c r="D137" s="455"/>
      <c r="E137" s="455"/>
      <c r="F137" s="455"/>
      <c r="H137" s="257"/>
      <c r="I137" s="6"/>
      <c r="J137" s="6"/>
      <c r="K137" s="6"/>
    </row>
    <row r="138" spans="1:11" ht="13.5" customHeight="1" x14ac:dyDescent="0.2">
      <c r="A138" s="2"/>
      <c r="B138" s="66"/>
      <c r="C138" s="65"/>
      <c r="D138" s="65"/>
      <c r="E138" s="65"/>
      <c r="F138" s="65"/>
      <c r="H138" s="274"/>
    </row>
    <row r="139" spans="1:11" x14ac:dyDescent="0.2">
      <c r="A139" s="2" t="s">
        <v>639</v>
      </c>
      <c r="B139" s="119" t="s">
        <v>961</v>
      </c>
      <c r="C139" s="358">
        <v>0.91</v>
      </c>
      <c r="D139" s="456" t="s">
        <v>962</v>
      </c>
      <c r="E139" s="457"/>
      <c r="F139" s="359">
        <v>4019</v>
      </c>
    </row>
    <row r="140" spans="1:11" x14ac:dyDescent="0.2">
      <c r="A140" s="2" t="s">
        <v>639</v>
      </c>
      <c r="B140" s="119" t="s">
        <v>963</v>
      </c>
      <c r="C140" s="358">
        <v>0.37</v>
      </c>
      <c r="D140" s="456" t="s">
        <v>265</v>
      </c>
      <c r="E140" s="457"/>
      <c r="F140" s="359">
        <v>1644</v>
      </c>
    </row>
    <row r="141" spans="1:11" x14ac:dyDescent="0.2">
      <c r="A141" s="2"/>
      <c r="B141" s="66"/>
      <c r="C141" s="65"/>
      <c r="D141" s="65"/>
      <c r="E141" s="65"/>
      <c r="F141" s="65"/>
    </row>
    <row r="142" spans="1:11" x14ac:dyDescent="0.2">
      <c r="A142" s="2" t="s">
        <v>639</v>
      </c>
      <c r="B142" s="36"/>
      <c r="C142" s="118" t="s">
        <v>266</v>
      </c>
      <c r="D142" s="118" t="s">
        <v>267</v>
      </c>
    </row>
    <row r="143" spans="1:11" x14ac:dyDescent="0.2">
      <c r="A143" s="2" t="s">
        <v>639</v>
      </c>
      <c r="B143" s="209" t="s">
        <v>470</v>
      </c>
      <c r="C143" s="314">
        <v>460</v>
      </c>
      <c r="D143" s="314">
        <v>560</v>
      </c>
    </row>
    <row r="144" spans="1:11" x14ac:dyDescent="0.2">
      <c r="A144" s="2" t="s">
        <v>639</v>
      </c>
      <c r="B144" s="9" t="s">
        <v>428</v>
      </c>
      <c r="C144" s="314">
        <v>470</v>
      </c>
      <c r="D144" s="314">
        <v>570</v>
      </c>
    </row>
    <row r="145" spans="1:6" x14ac:dyDescent="0.2">
      <c r="A145" s="2"/>
      <c r="B145" s="209" t="s">
        <v>471</v>
      </c>
      <c r="C145" s="314"/>
      <c r="D145" s="314"/>
    </row>
    <row r="146" spans="1:6" x14ac:dyDescent="0.2">
      <c r="A146" s="2"/>
      <c r="B146" s="209" t="s">
        <v>472</v>
      </c>
      <c r="C146" s="314"/>
      <c r="D146" s="314"/>
    </row>
    <row r="147" spans="1:6" x14ac:dyDescent="0.2">
      <c r="A147" s="2" t="s">
        <v>639</v>
      </c>
      <c r="B147" s="9" t="s">
        <v>268</v>
      </c>
      <c r="C147" s="314">
        <v>19</v>
      </c>
      <c r="D147" s="314">
        <v>24</v>
      </c>
    </row>
    <row r="148" spans="1:6" x14ac:dyDescent="0.2">
      <c r="A148" s="2" t="s">
        <v>639</v>
      </c>
      <c r="B148" s="9" t="s">
        <v>270</v>
      </c>
      <c r="C148" s="314">
        <v>19</v>
      </c>
      <c r="D148" s="314">
        <v>25</v>
      </c>
    </row>
    <row r="149" spans="1:6" x14ac:dyDescent="0.2">
      <c r="A149" s="2" t="s">
        <v>639</v>
      </c>
      <c r="B149" s="9" t="s">
        <v>269</v>
      </c>
      <c r="C149" s="314">
        <v>18</v>
      </c>
      <c r="D149" s="314">
        <v>24</v>
      </c>
    </row>
    <row r="150" spans="1:6" x14ac:dyDescent="0.2">
      <c r="A150" s="2" t="s">
        <v>639</v>
      </c>
      <c r="B150" s="278" t="s">
        <v>473</v>
      </c>
      <c r="C150" s="314"/>
      <c r="D150" s="314"/>
    </row>
    <row r="151" spans="1:6" x14ac:dyDescent="0.2">
      <c r="C151" s="199"/>
      <c r="D151" s="199"/>
    </row>
    <row r="152" spans="1:6" x14ac:dyDescent="0.2">
      <c r="A152" s="2" t="s">
        <v>639</v>
      </c>
      <c r="B152" s="458" t="s">
        <v>313</v>
      </c>
      <c r="C152" s="459"/>
      <c r="D152" s="459"/>
      <c r="E152" s="459"/>
      <c r="F152" s="459"/>
    </row>
    <row r="153" spans="1:6" ht="25.5" x14ac:dyDescent="0.2">
      <c r="A153" s="2" t="s">
        <v>639</v>
      </c>
      <c r="B153" s="36"/>
      <c r="C153" s="360" t="s">
        <v>470</v>
      </c>
      <c r="D153" s="362" t="s">
        <v>428</v>
      </c>
      <c r="E153" s="279" t="s">
        <v>471</v>
      </c>
    </row>
    <row r="154" spans="1:6" ht="15" x14ac:dyDescent="0.2">
      <c r="A154" s="2" t="s">
        <v>639</v>
      </c>
      <c r="B154" s="188" t="s">
        <v>271</v>
      </c>
      <c r="C154" s="365">
        <v>0.9</v>
      </c>
      <c r="D154" s="365">
        <v>2</v>
      </c>
      <c r="E154" s="399"/>
    </row>
    <row r="155" spans="1:6" ht="15" x14ac:dyDescent="0.2">
      <c r="A155" s="2" t="s">
        <v>639</v>
      </c>
      <c r="B155" s="188" t="s">
        <v>272</v>
      </c>
      <c r="C155" s="365">
        <v>12</v>
      </c>
      <c r="D155" s="365">
        <v>17.3</v>
      </c>
      <c r="E155" s="399"/>
    </row>
    <row r="156" spans="1:6" ht="15" x14ac:dyDescent="0.2">
      <c r="A156" s="2" t="s">
        <v>639</v>
      </c>
      <c r="B156" s="188" t="s">
        <v>431</v>
      </c>
      <c r="C156" s="365">
        <v>42</v>
      </c>
      <c r="D156" s="365">
        <v>45</v>
      </c>
      <c r="E156" s="399"/>
    </row>
    <row r="157" spans="1:6" ht="15" x14ac:dyDescent="0.2">
      <c r="A157" s="2" t="s">
        <v>639</v>
      </c>
      <c r="B157" s="188" t="s">
        <v>432</v>
      </c>
      <c r="C157" s="365">
        <v>39</v>
      </c>
      <c r="D157" s="365">
        <v>30.7</v>
      </c>
      <c r="E157" s="399"/>
    </row>
    <row r="158" spans="1:6" ht="15" x14ac:dyDescent="0.2">
      <c r="A158" s="2" t="s">
        <v>639</v>
      </c>
      <c r="B158" s="188" t="s">
        <v>433</v>
      </c>
      <c r="C158" s="365">
        <v>6</v>
      </c>
      <c r="D158" s="365">
        <v>4.8</v>
      </c>
      <c r="E158" s="399"/>
    </row>
    <row r="159" spans="1:6" ht="15" x14ac:dyDescent="0.2">
      <c r="A159" s="2" t="s">
        <v>639</v>
      </c>
      <c r="B159" s="188" t="s">
        <v>434</v>
      </c>
      <c r="C159" s="365">
        <v>0.2</v>
      </c>
      <c r="D159" s="365">
        <v>0.3</v>
      </c>
      <c r="E159" s="399"/>
    </row>
    <row r="160" spans="1:6" ht="15" x14ac:dyDescent="0.2">
      <c r="B160" s="361" t="s">
        <v>708</v>
      </c>
      <c r="C160" s="365">
        <f>SUM(C154:C159)</f>
        <v>100.10000000000001</v>
      </c>
      <c r="D160" s="365">
        <f>SUM(D154:D159)</f>
        <v>100.1</v>
      </c>
      <c r="E160" s="399">
        <f>SUM(E154:E159)</f>
        <v>0</v>
      </c>
    </row>
    <row r="161" spans="1:6" x14ac:dyDescent="0.2">
      <c r="A161" s="2" t="s">
        <v>639</v>
      </c>
      <c r="B161" s="36"/>
      <c r="C161" s="364" t="s">
        <v>268</v>
      </c>
      <c r="D161" s="364" t="s">
        <v>269</v>
      </c>
      <c r="E161" s="362" t="s">
        <v>270</v>
      </c>
    </row>
    <row r="162" spans="1:6" ht="15" x14ac:dyDescent="0.2">
      <c r="A162" s="2" t="s">
        <v>639</v>
      </c>
      <c r="B162" s="188" t="s">
        <v>435</v>
      </c>
      <c r="C162" s="365">
        <v>4</v>
      </c>
      <c r="D162" s="365">
        <v>5.8</v>
      </c>
      <c r="E162" s="365">
        <v>4.3</v>
      </c>
    </row>
    <row r="163" spans="1:6" ht="15" x14ac:dyDescent="0.2">
      <c r="A163" s="2" t="s">
        <v>639</v>
      </c>
      <c r="B163" s="188" t="s">
        <v>436</v>
      </c>
      <c r="C163" s="365">
        <v>28</v>
      </c>
      <c r="D163" s="365">
        <v>23</v>
      </c>
      <c r="E163" s="365">
        <v>37.4</v>
      </c>
    </row>
    <row r="164" spans="1:6" ht="15" x14ac:dyDescent="0.2">
      <c r="A164" s="2" t="s">
        <v>639</v>
      </c>
      <c r="B164" s="188" t="s">
        <v>437</v>
      </c>
      <c r="C164" s="365">
        <v>54</v>
      </c>
      <c r="D164" s="365">
        <v>47.4</v>
      </c>
      <c r="E164" s="365">
        <v>43.3</v>
      </c>
    </row>
    <row r="165" spans="1:6" ht="15" x14ac:dyDescent="0.2">
      <c r="A165" s="2" t="s">
        <v>639</v>
      </c>
      <c r="B165" s="363" t="s">
        <v>438</v>
      </c>
      <c r="C165" s="365">
        <v>14</v>
      </c>
      <c r="D165" s="365">
        <v>22.4</v>
      </c>
      <c r="E165" s="365">
        <v>15.1</v>
      </c>
    </row>
    <row r="166" spans="1:6" ht="15" x14ac:dyDescent="0.2">
      <c r="A166" s="2" t="s">
        <v>639</v>
      </c>
      <c r="B166" s="363" t="s">
        <v>439</v>
      </c>
      <c r="C166" s="365">
        <v>0</v>
      </c>
      <c r="D166" s="365">
        <v>1.3</v>
      </c>
      <c r="E166" s="365">
        <v>0.1</v>
      </c>
    </row>
    <row r="167" spans="1:6" ht="15" x14ac:dyDescent="0.2">
      <c r="A167" s="2" t="s">
        <v>639</v>
      </c>
      <c r="B167" s="188" t="s">
        <v>440</v>
      </c>
      <c r="C167" s="365">
        <v>0</v>
      </c>
      <c r="D167" s="365">
        <v>0.1</v>
      </c>
      <c r="E167" s="398">
        <v>0</v>
      </c>
    </row>
    <row r="168" spans="1:6" x14ac:dyDescent="0.2">
      <c r="B168" s="188" t="s">
        <v>708</v>
      </c>
      <c r="C168" s="380">
        <f>SUM(C162:C167)</f>
        <v>100</v>
      </c>
      <c r="D168" s="380">
        <f>SUM(D162:D167)</f>
        <v>99.999999999999986</v>
      </c>
      <c r="E168" s="380">
        <f>SUM(E162:E167)</f>
        <v>100.19999999999999</v>
      </c>
    </row>
    <row r="169" spans="1:6" ht="46.5" customHeight="1" x14ac:dyDescent="0.2">
      <c r="A169" s="2" t="s">
        <v>640</v>
      </c>
      <c r="B169" s="500" t="s">
        <v>133</v>
      </c>
      <c r="C169" s="500"/>
      <c r="D169" s="500"/>
      <c r="E169" s="500"/>
      <c r="F169" s="500"/>
    </row>
    <row r="170" spans="1:6" x14ac:dyDescent="0.2">
      <c r="A170" s="2" t="s">
        <v>640</v>
      </c>
      <c r="B170" s="453" t="s">
        <v>441</v>
      </c>
      <c r="C170" s="453"/>
      <c r="D170" s="453"/>
      <c r="E170" s="366">
        <v>0.23499999999999999</v>
      </c>
      <c r="F170" s="52"/>
    </row>
    <row r="171" spans="1:6" x14ac:dyDescent="0.2">
      <c r="A171" s="2" t="s">
        <v>640</v>
      </c>
      <c r="B171" s="451" t="s">
        <v>442</v>
      </c>
      <c r="C171" s="451"/>
      <c r="D171" s="451"/>
      <c r="E171" s="366">
        <v>0.66100000000000003</v>
      </c>
      <c r="F171" s="52"/>
    </row>
    <row r="172" spans="1:6" x14ac:dyDescent="0.2">
      <c r="A172" s="2" t="s">
        <v>640</v>
      </c>
      <c r="B172" s="451" t="s">
        <v>443</v>
      </c>
      <c r="C172" s="451"/>
      <c r="D172" s="451"/>
      <c r="E172" s="366">
        <v>0.96399999999999997</v>
      </c>
      <c r="F172" s="200" t="s">
        <v>518</v>
      </c>
    </row>
    <row r="173" spans="1:6" x14ac:dyDescent="0.2">
      <c r="A173" s="2" t="s">
        <v>640</v>
      </c>
      <c r="B173" s="451" t="s">
        <v>293</v>
      </c>
      <c r="C173" s="451"/>
      <c r="D173" s="451"/>
      <c r="E173" s="366">
        <v>3.5999999999999997E-2</v>
      </c>
      <c r="F173" s="200" t="s">
        <v>519</v>
      </c>
    </row>
    <row r="174" spans="1:6" x14ac:dyDescent="0.2">
      <c r="A174" s="2" t="s">
        <v>640</v>
      </c>
      <c r="B174" s="451" t="s">
        <v>294</v>
      </c>
      <c r="C174" s="451"/>
      <c r="D174" s="451"/>
      <c r="E174" s="366">
        <v>4.0000000000000001E-3</v>
      </c>
      <c r="F174" s="52"/>
    </row>
    <row r="175" spans="1:6" ht="26.25" customHeight="1" x14ac:dyDescent="0.2">
      <c r="A175" s="2" t="s">
        <v>640</v>
      </c>
      <c r="B175" s="475" t="s">
        <v>718</v>
      </c>
      <c r="C175" s="424"/>
      <c r="D175" s="424"/>
      <c r="E175" s="476"/>
      <c r="F175" s="367">
        <v>0.53</v>
      </c>
    </row>
    <row r="176" spans="1:6" ht="25.5" customHeight="1" x14ac:dyDescent="0.2">
      <c r="F176" s="27"/>
    </row>
    <row r="177" spans="1:6" ht="38.25" customHeight="1" x14ac:dyDescent="0.2">
      <c r="A177" s="2" t="s">
        <v>641</v>
      </c>
      <c r="B177" s="477" t="s">
        <v>767</v>
      </c>
      <c r="C177" s="412"/>
      <c r="D177" s="412"/>
      <c r="E177" s="412"/>
      <c r="F177" s="412"/>
    </row>
    <row r="178" spans="1:6" x14ac:dyDescent="0.2">
      <c r="A178" s="2" t="s">
        <v>641</v>
      </c>
      <c r="B178" s="474" t="s">
        <v>12</v>
      </c>
      <c r="C178" s="474"/>
      <c r="D178" s="402">
        <v>29.3</v>
      </c>
      <c r="F178" s="52"/>
    </row>
    <row r="179" spans="1:6" x14ac:dyDescent="0.2">
      <c r="A179" s="2" t="s">
        <v>641</v>
      </c>
      <c r="B179" s="474" t="s">
        <v>13</v>
      </c>
      <c r="C179" s="474"/>
      <c r="D179" s="402">
        <v>31</v>
      </c>
      <c r="F179" s="52"/>
    </row>
    <row r="180" spans="1:6" x14ac:dyDescent="0.2">
      <c r="A180" s="2" t="s">
        <v>641</v>
      </c>
      <c r="B180" s="474" t="s">
        <v>14</v>
      </c>
      <c r="C180" s="474"/>
      <c r="D180" s="402">
        <v>24.7</v>
      </c>
      <c r="F180" s="52"/>
    </row>
    <row r="181" spans="1:6" x14ac:dyDescent="0.2">
      <c r="A181" s="2" t="s">
        <v>641</v>
      </c>
      <c r="B181" s="474" t="s">
        <v>15</v>
      </c>
      <c r="C181" s="474"/>
      <c r="D181" s="402">
        <v>10.4</v>
      </c>
      <c r="F181" s="52"/>
    </row>
    <row r="182" spans="1:6" x14ac:dyDescent="0.2">
      <c r="A182" s="2" t="s">
        <v>641</v>
      </c>
      <c r="B182" s="474" t="s">
        <v>16</v>
      </c>
      <c r="C182" s="474"/>
      <c r="D182" s="402">
        <v>4.5</v>
      </c>
      <c r="F182" s="52"/>
    </row>
    <row r="183" spans="1:6" x14ac:dyDescent="0.2">
      <c r="A183" s="2" t="s">
        <v>641</v>
      </c>
      <c r="B183" s="474" t="s">
        <v>17</v>
      </c>
      <c r="C183" s="474"/>
      <c r="D183" s="402">
        <v>0.1</v>
      </c>
      <c r="F183" s="52"/>
    </row>
    <row r="184" spans="1:6" x14ac:dyDescent="0.2">
      <c r="A184" s="2" t="s">
        <v>641</v>
      </c>
      <c r="B184" s="451" t="s">
        <v>295</v>
      </c>
      <c r="C184" s="451"/>
      <c r="D184" s="403">
        <v>0</v>
      </c>
      <c r="F184" s="52"/>
    </row>
    <row r="185" spans="1:6" x14ac:dyDescent="0.2">
      <c r="A185" s="2" t="s">
        <v>641</v>
      </c>
      <c r="B185" s="451" t="s">
        <v>296</v>
      </c>
      <c r="C185" s="451"/>
      <c r="D185" s="403">
        <v>0</v>
      </c>
      <c r="F185" s="52"/>
    </row>
    <row r="186" spans="1:6" x14ac:dyDescent="0.2">
      <c r="B186" s="521" t="s">
        <v>708</v>
      </c>
      <c r="C186" s="522"/>
      <c r="D186" s="404">
        <f>SUM(D178:D185)</f>
        <v>100</v>
      </c>
      <c r="F186" s="30"/>
    </row>
    <row r="187" spans="1:6" s="30" customFormat="1" x14ac:dyDescent="0.2">
      <c r="A187" s="158"/>
      <c r="B187" s="232"/>
      <c r="C187" s="232"/>
      <c r="D187" s="232"/>
      <c r="E187" s="37"/>
    </row>
    <row r="188" spans="1:6" s="30" customFormat="1" ht="31.5" customHeight="1" x14ac:dyDescent="0.2">
      <c r="A188" s="2" t="s">
        <v>642</v>
      </c>
      <c r="B188" s="524" t="s">
        <v>768</v>
      </c>
      <c r="C188" s="525"/>
      <c r="D188" s="525"/>
      <c r="E188" s="369">
        <v>3.57</v>
      </c>
      <c r="F188" s="70"/>
    </row>
    <row r="189" spans="1:6" s="30" customFormat="1" ht="27" customHeight="1" x14ac:dyDescent="0.2">
      <c r="A189" s="2" t="s">
        <v>642</v>
      </c>
      <c r="B189" s="456" t="s">
        <v>819</v>
      </c>
      <c r="C189" s="451"/>
      <c r="D189" s="451"/>
      <c r="E189" s="368">
        <v>1</v>
      </c>
      <c r="F189" s="52"/>
    </row>
    <row r="190" spans="1:6" ht="24.75" customHeight="1" x14ac:dyDescent="0.2">
      <c r="F190" s="30"/>
    </row>
    <row r="191" spans="1:6" ht="15.75" x14ac:dyDescent="0.25">
      <c r="B191" s="20" t="s">
        <v>297</v>
      </c>
      <c r="F191" s="30"/>
    </row>
    <row r="192" spans="1:6" x14ac:dyDescent="0.2">
      <c r="A192" s="2" t="s">
        <v>643</v>
      </c>
      <c r="B192" s="3" t="s">
        <v>298</v>
      </c>
      <c r="F192" s="30"/>
    </row>
    <row r="193" spans="1:8" x14ac:dyDescent="0.2">
      <c r="A193" s="2" t="s">
        <v>643</v>
      </c>
      <c r="B193" s="60"/>
      <c r="C193" s="31" t="s">
        <v>516</v>
      </c>
      <c r="D193" s="31" t="s">
        <v>517</v>
      </c>
      <c r="E193" s="14"/>
      <c r="F193" s="14"/>
      <c r="G193" s="48"/>
    </row>
    <row r="194" spans="1:8" ht="25.5" x14ac:dyDescent="0.2">
      <c r="A194" s="2" t="s">
        <v>643</v>
      </c>
      <c r="B194" s="39" t="s">
        <v>299</v>
      </c>
      <c r="C194" s="348" t="s">
        <v>1046</v>
      </c>
      <c r="D194" s="31"/>
      <c r="F194" s="27"/>
      <c r="H194" s="48"/>
    </row>
    <row r="195" spans="1:8" x14ac:dyDescent="0.2">
      <c r="A195" s="2" t="s">
        <v>643</v>
      </c>
      <c r="B195" s="9" t="s">
        <v>300</v>
      </c>
      <c r="C195" s="370">
        <v>55</v>
      </c>
      <c r="F195" s="71"/>
    </row>
    <row r="196" spans="1:8" x14ac:dyDescent="0.2">
      <c r="A196" s="2" t="s">
        <v>643</v>
      </c>
      <c r="B196" s="60"/>
      <c r="C196" s="31" t="s">
        <v>516</v>
      </c>
      <c r="D196" s="31" t="s">
        <v>517</v>
      </c>
      <c r="E196" s="14"/>
      <c r="F196" s="14"/>
      <c r="G196" s="48"/>
    </row>
    <row r="197" spans="1:8" ht="25.5" x14ac:dyDescent="0.2">
      <c r="A197" s="2" t="s">
        <v>643</v>
      </c>
      <c r="B197" s="8" t="s">
        <v>301</v>
      </c>
      <c r="C197" s="348" t="s">
        <v>1046</v>
      </c>
      <c r="D197" s="31"/>
      <c r="F197" s="27"/>
      <c r="H197" s="48"/>
    </row>
    <row r="198" spans="1:8" x14ac:dyDescent="0.2">
      <c r="A198" s="2"/>
      <c r="B198" s="45"/>
      <c r="C198" s="95"/>
      <c r="D198" s="95"/>
      <c r="F198" s="27"/>
    </row>
    <row r="199" spans="1:8" x14ac:dyDescent="0.2">
      <c r="A199" s="2" t="s">
        <v>643</v>
      </c>
      <c r="B199" s="529" t="s">
        <v>18</v>
      </c>
      <c r="C199" s="434"/>
      <c r="D199" s="434"/>
      <c r="F199" s="27"/>
    </row>
    <row r="200" spans="1:8" ht="27" customHeight="1" x14ac:dyDescent="0.2">
      <c r="A200" s="2" t="s">
        <v>643</v>
      </c>
      <c r="B200" s="254" t="s">
        <v>19</v>
      </c>
      <c r="C200" s="348" t="s">
        <v>1046</v>
      </c>
      <c r="D200" s="95"/>
      <c r="F200" s="27"/>
    </row>
    <row r="201" spans="1:8" x14ac:dyDescent="0.2">
      <c r="A201" s="2" t="s">
        <v>643</v>
      </c>
      <c r="B201" s="254" t="s">
        <v>20</v>
      </c>
      <c r="C201" s="231"/>
      <c r="D201" s="95"/>
      <c r="F201" s="27"/>
    </row>
    <row r="202" spans="1:8" x14ac:dyDescent="0.2">
      <c r="A202" s="2" t="s">
        <v>643</v>
      </c>
      <c r="B202" s="254" t="s">
        <v>21</v>
      </c>
      <c r="C202" s="231"/>
      <c r="D202" s="95"/>
      <c r="F202" s="27"/>
    </row>
    <row r="203" spans="1:8" x14ac:dyDescent="0.2">
      <c r="B203" s="45"/>
      <c r="C203" s="95"/>
      <c r="D203" s="95"/>
      <c r="F203" s="27"/>
    </row>
    <row r="204" spans="1:8" x14ac:dyDescent="0.2">
      <c r="A204" s="2" t="s">
        <v>643</v>
      </c>
      <c r="B204" s="60"/>
      <c r="C204" s="31" t="s">
        <v>516</v>
      </c>
      <c r="D204" s="31" t="s">
        <v>517</v>
      </c>
      <c r="F204" s="27"/>
    </row>
    <row r="205" spans="1:8" ht="38.25" x14ac:dyDescent="0.2">
      <c r="A205" s="2" t="s">
        <v>643</v>
      </c>
      <c r="B205" s="254" t="s">
        <v>22</v>
      </c>
      <c r="C205" s="348" t="s">
        <v>1046</v>
      </c>
      <c r="D205" s="31"/>
      <c r="F205" s="27"/>
    </row>
    <row r="206" spans="1:8" x14ac:dyDescent="0.2">
      <c r="F206" s="30"/>
    </row>
    <row r="207" spans="1:8" x14ac:dyDescent="0.2">
      <c r="A207" s="2" t="s">
        <v>644</v>
      </c>
      <c r="B207" s="3" t="s">
        <v>302</v>
      </c>
      <c r="F207" s="30"/>
    </row>
    <row r="208" spans="1:8" x14ac:dyDescent="0.2">
      <c r="A208" s="2" t="s">
        <v>644</v>
      </c>
      <c r="B208" s="60"/>
      <c r="C208" s="31" t="s">
        <v>516</v>
      </c>
      <c r="D208" s="31" t="s">
        <v>517</v>
      </c>
      <c r="E208" s="14"/>
      <c r="F208" s="14"/>
      <c r="G208" s="48"/>
    </row>
    <row r="209" spans="1:8" ht="25.5" x14ac:dyDescent="0.2">
      <c r="A209" s="2" t="s">
        <v>644</v>
      </c>
      <c r="B209" s="39" t="s">
        <v>303</v>
      </c>
      <c r="C209" s="348" t="s">
        <v>1046</v>
      </c>
      <c r="D209" s="9"/>
      <c r="F209" s="27"/>
      <c r="H209" s="48"/>
    </row>
    <row r="210" spans="1:8" x14ac:dyDescent="0.2">
      <c r="A210" s="2" t="s">
        <v>644</v>
      </c>
      <c r="B210" s="72" t="s">
        <v>820</v>
      </c>
      <c r="C210" s="375">
        <v>41608</v>
      </c>
      <c r="F210" s="30"/>
    </row>
    <row r="211" spans="1:8" x14ac:dyDescent="0.2">
      <c r="A211" s="2" t="s">
        <v>644</v>
      </c>
      <c r="B211" s="72" t="s">
        <v>821</v>
      </c>
      <c r="C211" s="375">
        <v>41577</v>
      </c>
      <c r="F211" s="30"/>
    </row>
    <row r="212" spans="1:8" x14ac:dyDescent="0.2">
      <c r="B212" s="49"/>
      <c r="F212" s="30"/>
    </row>
    <row r="213" spans="1:8" x14ac:dyDescent="0.2">
      <c r="A213" s="2" t="s">
        <v>645</v>
      </c>
      <c r="B213" s="460"/>
      <c r="C213" s="461"/>
      <c r="D213" s="462"/>
      <c r="E213" s="31" t="s">
        <v>516</v>
      </c>
      <c r="F213" s="31" t="s">
        <v>517</v>
      </c>
      <c r="G213" s="48"/>
    </row>
    <row r="214" spans="1:8" x14ac:dyDescent="0.2">
      <c r="A214" s="2" t="s">
        <v>645</v>
      </c>
      <c r="B214" s="526" t="s">
        <v>23</v>
      </c>
      <c r="C214" s="527"/>
      <c r="D214" s="528"/>
      <c r="E214" s="31"/>
      <c r="F214" s="31"/>
      <c r="H214" s="48"/>
    </row>
    <row r="215" spans="1:8" ht="28.5" customHeight="1" x14ac:dyDescent="0.2">
      <c r="F215" s="30"/>
    </row>
    <row r="216" spans="1:8" x14ac:dyDescent="0.2">
      <c r="A216" s="2" t="s">
        <v>646</v>
      </c>
      <c r="B216" s="50" t="s">
        <v>822</v>
      </c>
      <c r="F216" s="30"/>
    </row>
    <row r="217" spans="1:8" ht="25.5" x14ac:dyDescent="0.2">
      <c r="A217" s="2" t="s">
        <v>646</v>
      </c>
      <c r="B217" s="39" t="s">
        <v>823</v>
      </c>
      <c r="C217" s="9"/>
      <c r="D217" s="43"/>
      <c r="E217" s="30"/>
      <c r="F217" s="30"/>
    </row>
    <row r="218" spans="1:8" x14ac:dyDescent="0.2">
      <c r="A218" s="2" t="s">
        <v>646</v>
      </c>
      <c r="B218" s="72" t="s">
        <v>824</v>
      </c>
      <c r="C218" s="9"/>
      <c r="D218" s="43"/>
      <c r="E218" s="30"/>
      <c r="F218" s="30"/>
    </row>
    <row r="219" spans="1:8" x14ac:dyDescent="0.2">
      <c r="A219" s="2" t="s">
        <v>646</v>
      </c>
      <c r="B219" s="73" t="s">
        <v>825</v>
      </c>
      <c r="C219" s="74"/>
      <c r="D219" s="43"/>
      <c r="E219" s="30"/>
      <c r="F219" s="30"/>
    </row>
    <row r="220" spans="1:8" x14ac:dyDescent="0.2">
      <c r="A220" s="2"/>
      <c r="B220" s="75"/>
      <c r="C220" s="63"/>
      <c r="D220" s="43"/>
      <c r="E220" s="30"/>
      <c r="F220" s="30"/>
    </row>
    <row r="221" spans="1:8" x14ac:dyDescent="0.2">
      <c r="B221" s="30"/>
      <c r="C221" s="30"/>
      <c r="D221" s="30"/>
      <c r="E221" s="30"/>
      <c r="F221" s="30"/>
    </row>
    <row r="222" spans="1:8" x14ac:dyDescent="0.2">
      <c r="A222" s="2" t="s">
        <v>647</v>
      </c>
      <c r="B222" s="3" t="s">
        <v>719</v>
      </c>
      <c r="F222" s="30"/>
    </row>
    <row r="223" spans="1:8" x14ac:dyDescent="0.2">
      <c r="A223" s="2" t="s">
        <v>647</v>
      </c>
      <c r="B223" s="88" t="s">
        <v>351</v>
      </c>
      <c r="C223" s="376">
        <v>41409</v>
      </c>
      <c r="F223" s="30"/>
    </row>
    <row r="224" spans="1:8" x14ac:dyDescent="0.2">
      <c r="A224" s="2" t="s">
        <v>647</v>
      </c>
      <c r="B224" s="88" t="s">
        <v>352</v>
      </c>
      <c r="C224" s="85"/>
      <c r="F224" s="30"/>
    </row>
    <row r="225" spans="1:6" ht="38.25" x14ac:dyDescent="0.2">
      <c r="A225" s="2" t="s">
        <v>647</v>
      </c>
      <c r="B225" s="88" t="s">
        <v>353</v>
      </c>
      <c r="C225" s="93"/>
      <c r="F225" s="30"/>
    </row>
    <row r="226" spans="1:6" x14ac:dyDescent="0.2">
      <c r="A226" s="2" t="s">
        <v>647</v>
      </c>
      <c r="B226" s="73" t="s">
        <v>825</v>
      </c>
      <c r="C226" s="74"/>
      <c r="F226" s="30"/>
    </row>
    <row r="227" spans="1:6" x14ac:dyDescent="0.2">
      <c r="A227" s="2"/>
      <c r="B227" s="233"/>
      <c r="C227" s="234"/>
      <c r="F227" s="30"/>
    </row>
    <row r="228" spans="1:6" x14ac:dyDescent="0.2">
      <c r="A228" s="2" t="s">
        <v>647</v>
      </c>
      <c r="B228" s="531" t="s">
        <v>477</v>
      </c>
      <c r="C228" s="532"/>
      <c r="D228" s="376">
        <v>41388</v>
      </c>
      <c r="F228" s="30"/>
    </row>
    <row r="229" spans="1:6" x14ac:dyDescent="0.2">
      <c r="A229" s="2" t="s">
        <v>647</v>
      </c>
      <c r="B229" s="531" t="s">
        <v>24</v>
      </c>
      <c r="C229" s="532"/>
      <c r="D229" s="374">
        <v>350</v>
      </c>
      <c r="F229" s="30"/>
    </row>
    <row r="230" spans="1:6" x14ac:dyDescent="0.2">
      <c r="A230" s="2" t="s">
        <v>647</v>
      </c>
      <c r="B230" s="531" t="s">
        <v>25</v>
      </c>
      <c r="C230" s="532"/>
      <c r="F230" s="30"/>
    </row>
    <row r="231" spans="1:6" x14ac:dyDescent="0.2">
      <c r="A231" s="2" t="s">
        <v>647</v>
      </c>
      <c r="B231" s="271" t="s">
        <v>26</v>
      </c>
      <c r="C231" s="371" t="s">
        <v>1046</v>
      </c>
      <c r="F231" s="30"/>
    </row>
    <row r="232" spans="1:6" x14ac:dyDescent="0.2">
      <c r="A232" s="2" t="s">
        <v>647</v>
      </c>
      <c r="B232" s="271" t="s">
        <v>27</v>
      </c>
      <c r="C232" s="94"/>
      <c r="F232" s="30"/>
    </row>
    <row r="233" spans="1:6" x14ac:dyDescent="0.2">
      <c r="A233" s="2" t="s">
        <v>647</v>
      </c>
      <c r="B233" s="272" t="s">
        <v>28</v>
      </c>
      <c r="C233" s="94"/>
      <c r="D233" s="30"/>
      <c r="E233" s="30"/>
      <c r="F233" s="30"/>
    </row>
    <row r="234" spans="1:6" x14ac:dyDescent="0.2">
      <c r="F234" s="30"/>
    </row>
    <row r="235" spans="1:6" x14ac:dyDescent="0.2">
      <c r="A235" s="2" t="s">
        <v>648</v>
      </c>
      <c r="B235" s="3" t="s">
        <v>304</v>
      </c>
      <c r="F235" s="30"/>
    </row>
    <row r="236" spans="1:6" x14ac:dyDescent="0.2">
      <c r="A236" s="2" t="s">
        <v>648</v>
      </c>
      <c r="B236" s="460"/>
      <c r="C236" s="461"/>
      <c r="D236" s="462"/>
      <c r="E236" s="31" t="s">
        <v>516</v>
      </c>
      <c r="F236" s="31" t="s">
        <v>517</v>
      </c>
    </row>
    <row r="237" spans="1:6" ht="29.25" customHeight="1" x14ac:dyDescent="0.2">
      <c r="A237" s="2" t="s">
        <v>648</v>
      </c>
      <c r="B237" s="423" t="s">
        <v>305</v>
      </c>
      <c r="C237" s="463"/>
      <c r="D237" s="464"/>
      <c r="E237" s="31"/>
      <c r="F237" s="373" t="s">
        <v>1046</v>
      </c>
    </row>
    <row r="238" spans="1:6" x14ac:dyDescent="0.2">
      <c r="A238" s="2" t="s">
        <v>648</v>
      </c>
      <c r="B238" s="453" t="s">
        <v>306</v>
      </c>
      <c r="C238" s="453"/>
      <c r="D238" s="90"/>
      <c r="F238" s="27"/>
    </row>
    <row r="239" spans="1:6" x14ac:dyDescent="0.2">
      <c r="F239" s="30"/>
    </row>
    <row r="240" spans="1:6" x14ac:dyDescent="0.2">
      <c r="A240" s="2" t="s">
        <v>649</v>
      </c>
      <c r="B240" s="3" t="s">
        <v>307</v>
      </c>
      <c r="F240" s="30"/>
    </row>
    <row r="241" spans="1:6" x14ac:dyDescent="0.2">
      <c r="A241" s="2" t="s">
        <v>649</v>
      </c>
      <c r="B241" s="460"/>
      <c r="C241" s="461"/>
      <c r="D241" s="462"/>
      <c r="E241" s="31" t="s">
        <v>516</v>
      </c>
      <c r="F241" s="31" t="s">
        <v>517</v>
      </c>
    </row>
    <row r="242" spans="1:6" ht="45.75" customHeight="1" x14ac:dyDescent="0.2">
      <c r="A242" s="2" t="s">
        <v>649</v>
      </c>
      <c r="B242" s="423" t="s">
        <v>863</v>
      </c>
      <c r="C242" s="463"/>
      <c r="D242" s="464"/>
      <c r="E242" s="31"/>
      <c r="F242" s="373" t="s">
        <v>1046</v>
      </c>
    </row>
    <row r="243" spans="1:6" ht="40.5" customHeight="1" x14ac:dyDescent="0.2">
      <c r="F243" s="30"/>
    </row>
    <row r="244" spans="1:6" x14ac:dyDescent="0.2">
      <c r="A244" s="2" t="s">
        <v>650</v>
      </c>
      <c r="B244" s="280" t="s">
        <v>720</v>
      </c>
      <c r="C244" s="530" t="s">
        <v>474</v>
      </c>
      <c r="D244" s="488"/>
      <c r="E244" s="256" t="s">
        <v>615</v>
      </c>
      <c r="F244" s="30"/>
    </row>
    <row r="245" spans="1:6" x14ac:dyDescent="0.2">
      <c r="F245" s="30"/>
    </row>
    <row r="246" spans="1:6" ht="15.75" x14ac:dyDescent="0.25">
      <c r="B246" s="20" t="s">
        <v>308</v>
      </c>
      <c r="F246" s="30"/>
    </row>
    <row r="247" spans="1:6" x14ac:dyDescent="0.2">
      <c r="A247" s="2" t="s">
        <v>651</v>
      </c>
      <c r="B247" s="3" t="s">
        <v>520</v>
      </c>
      <c r="F247" s="30"/>
    </row>
    <row r="248" spans="1:6" x14ac:dyDescent="0.2">
      <c r="A248" s="2" t="s">
        <v>651</v>
      </c>
      <c r="B248" s="460"/>
      <c r="C248" s="461"/>
      <c r="D248" s="462"/>
      <c r="E248" s="31" t="s">
        <v>516</v>
      </c>
      <c r="F248" s="31" t="s">
        <v>517</v>
      </c>
    </row>
    <row r="249" spans="1:6" ht="65.25" customHeight="1" x14ac:dyDescent="0.2">
      <c r="A249" s="2" t="s">
        <v>651</v>
      </c>
      <c r="B249" s="423" t="s">
        <v>521</v>
      </c>
      <c r="C249" s="463"/>
      <c r="D249" s="464"/>
      <c r="E249" s="31"/>
      <c r="F249" s="373" t="s">
        <v>1046</v>
      </c>
    </row>
    <row r="250" spans="1:6" x14ac:dyDescent="0.2">
      <c r="A250" s="2" t="s">
        <v>651</v>
      </c>
      <c r="B250" s="465" t="s">
        <v>522</v>
      </c>
      <c r="C250" s="465"/>
      <c r="D250" s="466"/>
      <c r="E250" s="95"/>
      <c r="F250" s="95"/>
    </row>
    <row r="251" spans="1:6" x14ac:dyDescent="0.2">
      <c r="A251" s="2" t="s">
        <v>651</v>
      </c>
      <c r="B251" s="457" t="s">
        <v>523</v>
      </c>
      <c r="C251" s="457"/>
      <c r="D251" s="457"/>
      <c r="E251" s="94"/>
      <c r="F251" s="95"/>
    </row>
    <row r="252" spans="1:6" x14ac:dyDescent="0.2">
      <c r="A252" s="2" t="s">
        <v>651</v>
      </c>
      <c r="B252" s="457" t="s">
        <v>524</v>
      </c>
      <c r="C252" s="457"/>
      <c r="D252" s="457"/>
      <c r="E252" s="94"/>
      <c r="F252" s="95"/>
    </row>
    <row r="253" spans="1:6" x14ac:dyDescent="0.2">
      <c r="A253" s="2" t="s">
        <v>651</v>
      </c>
      <c r="B253" s="457" t="s">
        <v>525</v>
      </c>
      <c r="C253" s="457"/>
      <c r="D253" s="457"/>
      <c r="E253" s="94"/>
      <c r="F253" s="95"/>
    </row>
    <row r="254" spans="1:6" x14ac:dyDescent="0.2">
      <c r="A254" s="2" t="s">
        <v>651</v>
      </c>
      <c r="B254" s="457" t="s">
        <v>526</v>
      </c>
      <c r="C254" s="457"/>
      <c r="D254" s="457"/>
      <c r="E254" s="94"/>
      <c r="F254" s="95"/>
    </row>
    <row r="255" spans="1:6" x14ac:dyDescent="0.2">
      <c r="A255" s="2" t="s">
        <v>651</v>
      </c>
      <c r="B255" s="523" t="s">
        <v>1020</v>
      </c>
      <c r="C255" s="523"/>
      <c r="D255" s="523"/>
      <c r="E255" s="95"/>
      <c r="F255" s="95"/>
    </row>
    <row r="256" spans="1:6" x14ac:dyDescent="0.2">
      <c r="A256" s="2" t="s">
        <v>651</v>
      </c>
      <c r="B256" s="457" t="s">
        <v>527</v>
      </c>
      <c r="C256" s="457"/>
      <c r="D256" s="457"/>
      <c r="E256" s="96"/>
      <c r="F256" s="95"/>
    </row>
    <row r="257" spans="1:7" x14ac:dyDescent="0.2">
      <c r="A257" s="2" t="s">
        <v>651</v>
      </c>
      <c r="B257" s="467" t="s">
        <v>528</v>
      </c>
      <c r="C257" s="467"/>
      <c r="D257" s="467"/>
      <c r="E257" s="97"/>
      <c r="F257" s="95"/>
    </row>
    <row r="258" spans="1:7" x14ac:dyDescent="0.2">
      <c r="A258" s="2" t="s">
        <v>651</v>
      </c>
      <c r="B258" s="468" t="s">
        <v>529</v>
      </c>
      <c r="C258" s="465"/>
      <c r="D258" s="465"/>
      <c r="E258" s="469"/>
      <c r="F258" s="470"/>
    </row>
    <row r="259" spans="1:7" x14ac:dyDescent="0.2">
      <c r="A259" s="2"/>
      <c r="B259" s="471"/>
      <c r="C259" s="472"/>
      <c r="D259" s="472"/>
      <c r="E259" s="472"/>
      <c r="F259" s="473"/>
    </row>
    <row r="260" spans="1:7" x14ac:dyDescent="0.2">
      <c r="F260" s="30"/>
    </row>
    <row r="261" spans="1:7" x14ac:dyDescent="0.2">
      <c r="A261" s="2" t="s">
        <v>652</v>
      </c>
      <c r="B261" s="3" t="s">
        <v>309</v>
      </c>
      <c r="F261" s="30"/>
    </row>
    <row r="262" spans="1:7" x14ac:dyDescent="0.2">
      <c r="A262" s="2" t="s">
        <v>652</v>
      </c>
      <c r="B262" s="460"/>
      <c r="C262" s="461"/>
      <c r="D262" s="462"/>
      <c r="E262" s="31" t="s">
        <v>516</v>
      </c>
      <c r="F262" s="31" t="s">
        <v>517</v>
      </c>
    </row>
    <row r="263" spans="1:7" ht="63" customHeight="1" x14ac:dyDescent="0.2">
      <c r="A263" s="2" t="s">
        <v>652</v>
      </c>
      <c r="B263" s="423" t="s">
        <v>29</v>
      </c>
      <c r="C263" s="463"/>
      <c r="D263" s="464"/>
      <c r="E263" s="31"/>
      <c r="F263" s="373" t="s">
        <v>1046</v>
      </c>
    </row>
    <row r="264" spans="1:7" x14ac:dyDescent="0.2">
      <c r="A264" s="2" t="s">
        <v>652</v>
      </c>
      <c r="B264" s="465" t="s">
        <v>522</v>
      </c>
      <c r="C264" s="465"/>
      <c r="D264" s="466"/>
      <c r="E264" s="95"/>
    </row>
    <row r="265" spans="1:7" x14ac:dyDescent="0.2">
      <c r="A265" s="2" t="s">
        <v>652</v>
      </c>
      <c r="B265" s="457" t="s">
        <v>530</v>
      </c>
      <c r="C265" s="457"/>
      <c r="D265" s="457"/>
      <c r="E265" s="94"/>
    </row>
    <row r="266" spans="1:7" x14ac:dyDescent="0.2">
      <c r="A266" s="2" t="s">
        <v>652</v>
      </c>
      <c r="B266" s="457" t="s">
        <v>531</v>
      </c>
      <c r="C266" s="457"/>
      <c r="D266" s="457"/>
      <c r="E266" s="94"/>
    </row>
    <row r="267" spans="1:7" x14ac:dyDescent="0.2">
      <c r="F267" s="30"/>
    </row>
    <row r="268" spans="1:7" x14ac:dyDescent="0.2">
      <c r="A268" s="2" t="s">
        <v>652</v>
      </c>
      <c r="B268" s="434" t="s">
        <v>30</v>
      </c>
      <c r="C268" s="434"/>
      <c r="D268" s="434"/>
      <c r="E268" s="434"/>
      <c r="F268" s="434"/>
      <c r="G268" s="434"/>
    </row>
    <row r="269" spans="1:7" x14ac:dyDescent="0.2">
      <c r="A269" s="2" t="s">
        <v>652</v>
      </c>
      <c r="B269" s="273" t="s">
        <v>516</v>
      </c>
      <c r="C269" s="273" t="s">
        <v>517</v>
      </c>
      <c r="F269" s="30"/>
    </row>
    <row r="270" spans="1:7" x14ac:dyDescent="0.2">
      <c r="A270" s="2" t="s">
        <v>652</v>
      </c>
      <c r="B270" s="273"/>
      <c r="C270" s="273"/>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B123:F12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58" sqref="E58"/>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0" t="s">
        <v>532</v>
      </c>
      <c r="B1" s="410"/>
      <c r="C1" s="410"/>
      <c r="D1" s="410"/>
      <c r="E1" s="410"/>
      <c r="F1" s="410"/>
      <c r="G1" s="410"/>
    </row>
    <row r="2" spans="1:7" x14ac:dyDescent="0.2"/>
    <row r="3" spans="1:7" ht="15.75" x14ac:dyDescent="0.25">
      <c r="B3" s="20" t="s">
        <v>533</v>
      </c>
    </row>
    <row r="4" spans="1:7" x14ac:dyDescent="0.2">
      <c r="A4" s="2" t="s">
        <v>63</v>
      </c>
      <c r="B4" s="460"/>
      <c r="C4" s="461"/>
      <c r="D4" s="462"/>
      <c r="E4" s="31" t="s">
        <v>516</v>
      </c>
      <c r="F4" s="31" t="s">
        <v>517</v>
      </c>
      <c r="G4" s="100"/>
    </row>
    <row r="5" spans="1:7" ht="26.25" customHeight="1" x14ac:dyDescent="0.2">
      <c r="A5" s="2" t="s">
        <v>63</v>
      </c>
      <c r="B5" s="423" t="s">
        <v>61</v>
      </c>
      <c r="C5" s="463"/>
      <c r="D5" s="464"/>
      <c r="E5" s="345" t="s">
        <v>1046</v>
      </c>
      <c r="F5" s="31"/>
      <c r="G5" s="43"/>
    </row>
    <row r="6" spans="1:7" ht="41.25" customHeight="1" x14ac:dyDescent="0.2">
      <c r="A6" s="2" t="s">
        <v>63</v>
      </c>
      <c r="B6" s="423" t="s">
        <v>62</v>
      </c>
      <c r="C6" s="463"/>
      <c r="D6" s="464"/>
      <c r="E6" s="345" t="s">
        <v>1046</v>
      </c>
      <c r="F6" s="31"/>
      <c r="G6" s="30"/>
    </row>
    <row r="7" spans="1:7" x14ac:dyDescent="0.2">
      <c r="B7" s="89"/>
      <c r="C7" s="89"/>
      <c r="D7" s="89"/>
      <c r="E7" s="95"/>
      <c r="F7" s="95"/>
      <c r="G7" s="30"/>
    </row>
    <row r="8" spans="1:7" ht="29.25" customHeight="1" x14ac:dyDescent="0.2">
      <c r="A8" s="2"/>
      <c r="B8" s="538" t="s">
        <v>1021</v>
      </c>
      <c r="C8" s="538"/>
      <c r="D8" s="538"/>
      <c r="E8" s="538"/>
      <c r="F8" s="538"/>
      <c r="G8" s="538"/>
    </row>
    <row r="9" spans="1:7" ht="25.5" x14ac:dyDescent="0.2">
      <c r="A9" s="2" t="s">
        <v>64</v>
      </c>
      <c r="B9" s="101"/>
      <c r="C9" s="109" t="s">
        <v>534</v>
      </c>
      <c r="D9" s="109" t="s">
        <v>273</v>
      </c>
      <c r="E9" s="109" t="s">
        <v>274</v>
      </c>
      <c r="F9" s="98"/>
    </row>
    <row r="10" spans="1:7" x14ac:dyDescent="0.2">
      <c r="A10" s="2" t="s">
        <v>64</v>
      </c>
      <c r="B10" s="17" t="s">
        <v>251</v>
      </c>
      <c r="C10" s="372">
        <v>10079</v>
      </c>
      <c r="D10" s="372">
        <v>3653</v>
      </c>
      <c r="E10" s="372">
        <v>1740</v>
      </c>
      <c r="F10" s="99"/>
    </row>
    <row r="11" spans="1:7" x14ac:dyDescent="0.2">
      <c r="A11" s="2" t="s">
        <v>64</v>
      </c>
      <c r="B11" s="17" t="s">
        <v>252</v>
      </c>
      <c r="C11" s="372">
        <v>11908</v>
      </c>
      <c r="D11" s="372">
        <v>4754</v>
      </c>
      <c r="E11" s="372">
        <v>2251</v>
      </c>
      <c r="F11" s="99"/>
    </row>
    <row r="12" spans="1:7" x14ac:dyDescent="0.2">
      <c r="A12" s="2" t="s">
        <v>64</v>
      </c>
      <c r="B12" s="19" t="s">
        <v>275</v>
      </c>
      <c r="C12" s="377">
        <f>SUM(C10:C11)</f>
        <v>21987</v>
      </c>
      <c r="D12" s="377">
        <f>SUM(D10:D11)</f>
        <v>8407</v>
      </c>
      <c r="E12" s="377">
        <f>SUM(E10:E11)</f>
        <v>3991</v>
      </c>
      <c r="F12" s="99"/>
    </row>
    <row r="13" spans="1:7" x14ac:dyDescent="0.2"/>
    <row r="14" spans="1:7" ht="15.75" x14ac:dyDescent="0.2">
      <c r="B14" s="537" t="s">
        <v>276</v>
      </c>
      <c r="C14" s="459"/>
    </row>
    <row r="15" spans="1:7" x14ac:dyDescent="0.2">
      <c r="A15" s="2" t="s">
        <v>65</v>
      </c>
      <c r="B15" s="541" t="s">
        <v>277</v>
      </c>
      <c r="C15" s="541"/>
      <c r="D15" s="541"/>
    </row>
    <row r="16" spans="1:7" x14ac:dyDescent="0.2">
      <c r="A16" s="2" t="s">
        <v>65</v>
      </c>
      <c r="B16" s="102" t="s">
        <v>278</v>
      </c>
      <c r="C16" s="345" t="s">
        <v>1046</v>
      </c>
    </row>
    <row r="17" spans="1:7" ht="15" x14ac:dyDescent="0.2">
      <c r="A17" s="2" t="s">
        <v>65</v>
      </c>
      <c r="B17" s="102" t="s">
        <v>68</v>
      </c>
      <c r="C17" s="105"/>
    </row>
    <row r="18" spans="1:7" ht="15" x14ac:dyDescent="0.2">
      <c r="A18" s="2" t="s">
        <v>65</v>
      </c>
      <c r="B18" s="102" t="s">
        <v>279</v>
      </c>
      <c r="C18" s="105"/>
    </row>
    <row r="19" spans="1:7" ht="15" x14ac:dyDescent="0.2">
      <c r="A19" s="2" t="s">
        <v>65</v>
      </c>
      <c r="B19" s="102" t="s">
        <v>280</v>
      </c>
      <c r="C19" s="105"/>
    </row>
    <row r="20" spans="1:7" x14ac:dyDescent="0.2"/>
    <row r="21" spans="1:7" ht="12.75" customHeight="1" x14ac:dyDescent="0.2">
      <c r="A21" s="2" t="s">
        <v>66</v>
      </c>
      <c r="B21" s="460"/>
      <c r="C21" s="461"/>
      <c r="D21" s="462"/>
      <c r="E21" s="31" t="s">
        <v>516</v>
      </c>
      <c r="F21" s="31" t="s">
        <v>517</v>
      </c>
      <c r="G21" s="27"/>
    </row>
    <row r="22" spans="1:7" ht="40.5" customHeight="1" x14ac:dyDescent="0.2">
      <c r="A22" s="2" t="s">
        <v>66</v>
      </c>
      <c r="B22" s="423" t="s">
        <v>281</v>
      </c>
      <c r="C22" s="463"/>
      <c r="D22" s="464"/>
      <c r="E22" s="348" t="s">
        <v>1046</v>
      </c>
      <c r="F22" s="31"/>
      <c r="G22" s="27"/>
    </row>
    <row r="23" spans="1:7" ht="24.75" customHeight="1" x14ac:dyDescent="0.2">
      <c r="A23" s="2" t="s">
        <v>66</v>
      </c>
      <c r="B23" s="457" t="s">
        <v>69</v>
      </c>
      <c r="C23" s="457"/>
      <c r="D23" s="457"/>
      <c r="E23" s="379">
        <v>60</v>
      </c>
      <c r="F23" s="95"/>
      <c r="G23" s="27"/>
    </row>
    <row r="24" spans="1:7" x14ac:dyDescent="0.2"/>
    <row r="25" spans="1:7" x14ac:dyDescent="0.2">
      <c r="A25" s="2" t="s">
        <v>67</v>
      </c>
      <c r="B25" s="539" t="s">
        <v>499</v>
      </c>
      <c r="C25" s="540"/>
      <c r="D25" s="540"/>
      <c r="E25" s="540"/>
      <c r="F25" s="76"/>
    </row>
    <row r="26" spans="1:7" ht="22.5" x14ac:dyDescent="0.2">
      <c r="A26" s="2" t="s">
        <v>67</v>
      </c>
      <c r="B26" s="104"/>
      <c r="C26" s="106" t="s">
        <v>500</v>
      </c>
      <c r="D26" s="106" t="s">
        <v>501</v>
      </c>
      <c r="E26" s="106" t="s">
        <v>502</v>
      </c>
      <c r="F26" s="106" t="s">
        <v>503</v>
      </c>
      <c r="G26" s="106" t="s">
        <v>504</v>
      </c>
    </row>
    <row r="27" spans="1:7" x14ac:dyDescent="0.2">
      <c r="A27" s="2" t="s">
        <v>67</v>
      </c>
      <c r="B27" s="8" t="s">
        <v>505</v>
      </c>
      <c r="C27" s="348"/>
      <c r="D27" s="348"/>
      <c r="E27" s="348"/>
      <c r="F27" s="348"/>
      <c r="G27" s="348" t="s">
        <v>1046</v>
      </c>
    </row>
    <row r="28" spans="1:7" x14ac:dyDescent="0.2">
      <c r="A28" s="2" t="s">
        <v>67</v>
      </c>
      <c r="B28" s="8" t="s">
        <v>506</v>
      </c>
      <c r="C28" s="348" t="s">
        <v>1046</v>
      </c>
      <c r="D28" s="348"/>
      <c r="E28" s="348"/>
      <c r="F28" s="348"/>
      <c r="G28" s="348"/>
    </row>
    <row r="29" spans="1:7" ht="25.5" x14ac:dyDescent="0.2">
      <c r="A29" s="2" t="s">
        <v>67</v>
      </c>
      <c r="B29" s="8" t="s">
        <v>507</v>
      </c>
      <c r="C29" s="348"/>
      <c r="D29" s="348"/>
      <c r="E29" s="348"/>
      <c r="F29" s="348"/>
      <c r="G29" s="348" t="s">
        <v>1046</v>
      </c>
    </row>
    <row r="30" spans="1:7" x14ac:dyDescent="0.2">
      <c r="A30" s="2" t="s">
        <v>67</v>
      </c>
      <c r="B30" s="8" t="s">
        <v>948</v>
      </c>
      <c r="C30" s="348"/>
      <c r="D30" s="348"/>
      <c r="E30" s="348"/>
      <c r="F30" s="348"/>
      <c r="G30" s="348" t="s">
        <v>1046</v>
      </c>
    </row>
    <row r="31" spans="1:7" x14ac:dyDescent="0.2">
      <c r="A31" s="2" t="s">
        <v>67</v>
      </c>
      <c r="B31" s="8" t="s">
        <v>946</v>
      </c>
      <c r="C31" s="348"/>
      <c r="D31" s="348"/>
      <c r="E31" s="348"/>
      <c r="F31" s="348"/>
      <c r="G31" s="348" t="s">
        <v>1046</v>
      </c>
    </row>
    <row r="32" spans="1:7" ht="40.5" customHeight="1" x14ac:dyDescent="0.2">
      <c r="A32" s="2" t="s">
        <v>67</v>
      </c>
      <c r="B32" s="8" t="s">
        <v>508</v>
      </c>
      <c r="C32" s="348"/>
      <c r="D32" s="348"/>
      <c r="E32" s="348"/>
      <c r="F32" s="348"/>
      <c r="G32" s="348" t="s">
        <v>1046</v>
      </c>
    </row>
    <row r="33" spans="1:7" x14ac:dyDescent="0.2"/>
    <row r="34" spans="1:7" ht="27" customHeight="1" x14ac:dyDescent="0.2">
      <c r="A34" s="2" t="s">
        <v>72</v>
      </c>
      <c r="B34" s="457" t="s">
        <v>70</v>
      </c>
      <c r="C34" s="457"/>
      <c r="D34" s="457"/>
      <c r="E34" s="107"/>
      <c r="F34" s="65"/>
      <c r="G34" s="27"/>
    </row>
    <row r="35" spans="1:7" x14ac:dyDescent="0.2"/>
    <row r="36" spans="1:7" ht="26.25" customHeight="1" x14ac:dyDescent="0.2">
      <c r="A36" s="2" t="s">
        <v>73</v>
      </c>
      <c r="B36" s="457" t="s">
        <v>71</v>
      </c>
      <c r="C36" s="457"/>
      <c r="D36" s="457"/>
      <c r="E36" s="381">
        <v>2</v>
      </c>
      <c r="F36" s="65"/>
      <c r="G36" s="27"/>
    </row>
    <row r="37" spans="1:7" x14ac:dyDescent="0.2"/>
    <row r="38" spans="1:7" x14ac:dyDescent="0.2">
      <c r="A38" s="2" t="s">
        <v>74</v>
      </c>
      <c r="B38" s="468" t="s">
        <v>509</v>
      </c>
      <c r="C38" s="465"/>
      <c r="D38" s="465"/>
      <c r="E38" s="465"/>
      <c r="F38" s="465"/>
      <c r="G38" s="533"/>
    </row>
    <row r="39" spans="1:7" x14ac:dyDescent="0.2">
      <c r="A39" s="2"/>
      <c r="B39" s="534"/>
      <c r="C39" s="535"/>
      <c r="D39" s="535"/>
      <c r="E39" s="535"/>
      <c r="F39" s="535"/>
      <c r="G39" s="536"/>
    </row>
    <row r="40" spans="1:7" x14ac:dyDescent="0.2"/>
    <row r="41" spans="1:7" ht="37.5" customHeight="1" x14ac:dyDescent="0.2">
      <c r="A41" s="2" t="s">
        <v>76</v>
      </c>
      <c r="B41" s="535" t="s">
        <v>75</v>
      </c>
      <c r="C41" s="535"/>
      <c r="D41" s="535"/>
      <c r="E41" s="535"/>
      <c r="F41" s="535"/>
      <c r="G41" s="535"/>
    </row>
    <row r="42" spans="1:7" ht="22.5" x14ac:dyDescent="0.2">
      <c r="A42" s="2" t="s">
        <v>76</v>
      </c>
      <c r="B42" s="104"/>
      <c r="C42" s="217" t="s">
        <v>510</v>
      </c>
      <c r="D42" s="217" t="s">
        <v>511</v>
      </c>
      <c r="E42" s="217" t="s">
        <v>512</v>
      </c>
      <c r="F42" s="217" t="s">
        <v>513</v>
      </c>
      <c r="G42" s="217" t="s">
        <v>514</v>
      </c>
    </row>
    <row r="43" spans="1:7" x14ac:dyDescent="0.2">
      <c r="A43" s="2" t="s">
        <v>76</v>
      </c>
      <c r="B43" s="9" t="s">
        <v>278</v>
      </c>
      <c r="C43" s="108"/>
      <c r="D43" s="108"/>
      <c r="E43" s="108"/>
      <c r="F43" s="108"/>
      <c r="G43" s="319" t="s">
        <v>1046</v>
      </c>
    </row>
    <row r="44" spans="1:7" x14ac:dyDescent="0.2">
      <c r="A44" s="2" t="s">
        <v>76</v>
      </c>
      <c r="B44" s="9" t="s">
        <v>68</v>
      </c>
      <c r="C44" s="108"/>
      <c r="D44" s="108"/>
      <c r="E44" s="108"/>
      <c r="F44" s="108"/>
      <c r="G44" s="85"/>
    </row>
    <row r="45" spans="1:7" x14ac:dyDescent="0.2">
      <c r="A45" s="2" t="s">
        <v>76</v>
      </c>
      <c r="B45" s="9" t="s">
        <v>279</v>
      </c>
      <c r="C45" s="108"/>
      <c r="D45" s="108"/>
      <c r="E45" s="108"/>
      <c r="F45" s="108"/>
      <c r="G45" s="85"/>
    </row>
    <row r="46" spans="1:7" x14ac:dyDescent="0.2">
      <c r="A46" s="2" t="s">
        <v>76</v>
      </c>
      <c r="B46" s="9" t="s">
        <v>280</v>
      </c>
      <c r="C46" s="108"/>
      <c r="D46" s="108"/>
      <c r="E46" s="108"/>
      <c r="F46" s="108"/>
      <c r="G46" s="85"/>
    </row>
    <row r="47" spans="1:7" x14ac:dyDescent="0.2"/>
    <row r="48" spans="1:7" ht="12.75" customHeight="1" x14ac:dyDescent="0.2">
      <c r="A48" s="2" t="s">
        <v>77</v>
      </c>
      <c r="B48" s="460"/>
      <c r="C48" s="461"/>
      <c r="D48" s="462"/>
      <c r="E48" s="31" t="s">
        <v>516</v>
      </c>
      <c r="F48" s="31" t="s">
        <v>517</v>
      </c>
      <c r="G48" s="100"/>
    </row>
    <row r="49" spans="1:7" ht="26.25" customHeight="1" x14ac:dyDescent="0.2">
      <c r="A49" s="2" t="s">
        <v>77</v>
      </c>
      <c r="B49" s="423" t="s">
        <v>57</v>
      </c>
      <c r="C49" s="463"/>
      <c r="D49" s="464"/>
      <c r="E49" s="31"/>
      <c r="F49" s="31"/>
      <c r="G49" s="43"/>
    </row>
    <row r="50" spans="1:7" x14ac:dyDescent="0.2">
      <c r="B50" s="89"/>
      <c r="C50" s="89"/>
      <c r="D50" s="89"/>
      <c r="E50" s="95"/>
      <c r="F50" s="95"/>
    </row>
    <row r="51" spans="1:7" x14ac:dyDescent="0.2">
      <c r="A51" s="2" t="s">
        <v>78</v>
      </c>
      <c r="B51" s="468" t="s">
        <v>79</v>
      </c>
      <c r="C51" s="465"/>
      <c r="D51" s="465"/>
      <c r="E51" s="465"/>
      <c r="F51" s="465"/>
      <c r="G51" s="533"/>
    </row>
    <row r="52" spans="1:7" x14ac:dyDescent="0.2">
      <c r="A52" s="2"/>
      <c r="B52" s="534"/>
      <c r="C52" s="535"/>
      <c r="D52" s="535"/>
      <c r="E52" s="535"/>
      <c r="F52" s="535"/>
      <c r="G52" s="536"/>
    </row>
    <row r="53" spans="1:7" x14ac:dyDescent="0.2"/>
    <row r="54" spans="1:7" ht="15.75" x14ac:dyDescent="0.2">
      <c r="B54" s="537" t="s">
        <v>80</v>
      </c>
      <c r="C54" s="459"/>
    </row>
    <row r="55" spans="1:7" ht="27.75" customHeight="1" x14ac:dyDescent="0.2">
      <c r="A55" s="2" t="s">
        <v>81</v>
      </c>
      <c r="B55" s="457" t="s">
        <v>82</v>
      </c>
      <c r="C55" s="457"/>
      <c r="D55" s="457"/>
      <c r="E55" s="107"/>
      <c r="G55" s="27"/>
    </row>
    <row r="56" spans="1:7" x14ac:dyDescent="0.2"/>
    <row r="57" spans="1:7" x14ac:dyDescent="0.2">
      <c r="A57" s="2" t="s">
        <v>846</v>
      </c>
      <c r="B57" s="460"/>
      <c r="C57" s="461"/>
      <c r="D57" s="462"/>
      <c r="E57" s="31" t="s">
        <v>58</v>
      </c>
      <c r="F57" s="31" t="s">
        <v>83</v>
      </c>
    </row>
    <row r="58" spans="1:7" ht="26.25" customHeight="1" x14ac:dyDescent="0.2">
      <c r="A58" s="2" t="s">
        <v>846</v>
      </c>
      <c r="B58" s="423" t="s">
        <v>845</v>
      </c>
      <c r="C58" s="463"/>
      <c r="D58" s="464"/>
      <c r="E58" s="348">
        <v>70</v>
      </c>
      <c r="F58" s="31"/>
    </row>
    <row r="59" spans="1:7" x14ac:dyDescent="0.2"/>
    <row r="60" spans="1:7" x14ac:dyDescent="0.2">
      <c r="A60" s="2" t="s">
        <v>848</v>
      </c>
      <c r="B60" s="460"/>
      <c r="C60" s="461"/>
      <c r="D60" s="462"/>
      <c r="E60" s="31" t="s">
        <v>58</v>
      </c>
      <c r="F60" s="31" t="s">
        <v>83</v>
      </c>
    </row>
    <row r="61" spans="1:7" ht="27" customHeight="1" x14ac:dyDescent="0.2">
      <c r="A61" s="2" t="s">
        <v>848</v>
      </c>
      <c r="B61" s="423" t="s">
        <v>847</v>
      </c>
      <c r="C61" s="463"/>
      <c r="D61" s="464"/>
      <c r="E61" s="348">
        <v>90</v>
      </c>
      <c r="F61" s="31"/>
    </row>
    <row r="62" spans="1:7" x14ac:dyDescent="0.2">
      <c r="B62" s="6"/>
      <c r="C62" s="6"/>
      <c r="D62" s="6"/>
      <c r="E62" s="6"/>
      <c r="F62" s="6"/>
      <c r="G62" s="6"/>
    </row>
    <row r="63" spans="1:7" ht="27.75" customHeight="1" x14ac:dyDescent="0.2">
      <c r="A63" s="2" t="s">
        <v>849</v>
      </c>
      <c r="B63" s="457" t="s">
        <v>59</v>
      </c>
      <c r="C63" s="457"/>
      <c r="D63" s="457"/>
      <c r="E63" s="107"/>
      <c r="F63" s="26"/>
      <c r="G63" s="27"/>
    </row>
    <row r="64" spans="1:7" x14ac:dyDescent="0.2">
      <c r="A64" s="2"/>
      <c r="B64" s="26"/>
      <c r="C64" s="26"/>
      <c r="D64" s="26"/>
      <c r="E64" s="26"/>
      <c r="F64" s="26"/>
      <c r="G64" s="27"/>
    </row>
    <row r="65" spans="1:7" ht="26.25" customHeight="1" x14ac:dyDescent="0.2">
      <c r="A65" s="2" t="s">
        <v>850</v>
      </c>
      <c r="B65" s="457" t="s">
        <v>851</v>
      </c>
      <c r="C65" s="457"/>
      <c r="D65" s="457"/>
      <c r="E65" s="381">
        <v>30</v>
      </c>
      <c r="F65" s="26"/>
      <c r="G65" s="27"/>
    </row>
    <row r="66" spans="1:7" x14ac:dyDescent="0.2">
      <c r="A66" s="2"/>
      <c r="B66" s="26"/>
      <c r="C66" s="26"/>
      <c r="D66" s="26"/>
      <c r="E66" s="26"/>
      <c r="F66" s="26"/>
      <c r="G66" s="27"/>
    </row>
    <row r="67" spans="1:7" x14ac:dyDescent="0.2">
      <c r="A67" s="2" t="s">
        <v>852</v>
      </c>
      <c r="B67" s="468" t="s">
        <v>60</v>
      </c>
      <c r="C67" s="465"/>
      <c r="D67" s="465"/>
      <c r="E67" s="465"/>
      <c r="F67" s="465"/>
      <c r="G67" s="533"/>
    </row>
    <row r="68" spans="1:7" x14ac:dyDescent="0.2">
      <c r="A68" s="2"/>
      <c r="B68" s="534"/>
      <c r="C68" s="535"/>
      <c r="D68" s="535"/>
      <c r="E68" s="535"/>
      <c r="F68" s="535"/>
      <c r="G68" s="536"/>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A41" sqref="A41:A44"/>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0" t="s">
        <v>826</v>
      </c>
      <c r="B1" s="410"/>
      <c r="C1" s="410"/>
    </row>
    <row r="2" spans="1:3" ht="28.5" customHeight="1" x14ac:dyDescent="0.2">
      <c r="A2" s="2" t="s">
        <v>680</v>
      </c>
      <c r="B2" s="542" t="s">
        <v>827</v>
      </c>
      <c r="C2" s="543"/>
    </row>
    <row r="3" spans="1:3" x14ac:dyDescent="0.2">
      <c r="A3" s="2" t="s">
        <v>680</v>
      </c>
      <c r="B3" s="9" t="s">
        <v>828</v>
      </c>
      <c r="C3" s="378"/>
    </row>
    <row r="4" spans="1:3" x14ac:dyDescent="0.2">
      <c r="A4" s="2" t="s">
        <v>680</v>
      </c>
      <c r="B4" s="209" t="s">
        <v>475</v>
      </c>
      <c r="C4" s="378" t="s">
        <v>1046</v>
      </c>
    </row>
    <row r="5" spans="1:3" x14ac:dyDescent="0.2">
      <c r="A5" s="2" t="s">
        <v>680</v>
      </c>
      <c r="B5" s="9" t="s">
        <v>829</v>
      </c>
      <c r="C5" s="378"/>
    </row>
    <row r="6" spans="1:3" x14ac:dyDescent="0.2">
      <c r="A6" s="2" t="s">
        <v>680</v>
      </c>
      <c r="B6" s="9" t="s">
        <v>830</v>
      </c>
      <c r="C6" s="378" t="s">
        <v>1046</v>
      </c>
    </row>
    <row r="7" spans="1:3" x14ac:dyDescent="0.2">
      <c r="A7" s="2" t="s">
        <v>680</v>
      </c>
      <c r="B7" s="9" t="s">
        <v>831</v>
      </c>
      <c r="C7" s="378" t="s">
        <v>1046</v>
      </c>
    </row>
    <row r="8" spans="1:3" x14ac:dyDescent="0.2">
      <c r="A8" s="2" t="s">
        <v>680</v>
      </c>
      <c r="B8" s="9" t="s">
        <v>832</v>
      </c>
      <c r="C8" s="378"/>
    </row>
    <row r="9" spans="1:3" x14ac:dyDescent="0.2">
      <c r="A9" s="2" t="s">
        <v>680</v>
      </c>
      <c r="B9" s="9" t="s">
        <v>833</v>
      </c>
      <c r="C9" s="378"/>
    </row>
    <row r="10" spans="1:3" x14ac:dyDescent="0.2">
      <c r="A10" s="2" t="s">
        <v>680</v>
      </c>
      <c r="B10" s="9" t="s">
        <v>37</v>
      </c>
      <c r="C10" s="378"/>
    </row>
    <row r="11" spans="1:3" x14ac:dyDescent="0.2">
      <c r="A11" s="2" t="s">
        <v>680</v>
      </c>
      <c r="B11" s="9" t="s">
        <v>38</v>
      </c>
      <c r="C11" s="378"/>
    </row>
    <row r="12" spans="1:3" x14ac:dyDescent="0.2">
      <c r="A12" s="2" t="s">
        <v>680</v>
      </c>
      <c r="B12" s="9" t="s">
        <v>39</v>
      </c>
      <c r="C12" s="378" t="s">
        <v>1046</v>
      </c>
    </row>
    <row r="13" spans="1:3" x14ac:dyDescent="0.2">
      <c r="A13" s="2" t="s">
        <v>680</v>
      </c>
      <c r="B13" s="9" t="s">
        <v>40</v>
      </c>
      <c r="C13" s="378" t="s">
        <v>1046</v>
      </c>
    </row>
    <row r="14" spans="1:3" x14ac:dyDescent="0.2">
      <c r="A14" s="2" t="s">
        <v>680</v>
      </c>
      <c r="B14" s="9" t="s">
        <v>41</v>
      </c>
      <c r="C14" s="378" t="s">
        <v>1046</v>
      </c>
    </row>
    <row r="15" spans="1:3" x14ac:dyDescent="0.2">
      <c r="A15" s="2" t="s">
        <v>680</v>
      </c>
      <c r="B15" s="9" t="s">
        <v>42</v>
      </c>
      <c r="C15" s="378"/>
    </row>
    <row r="16" spans="1:3" x14ac:dyDescent="0.2">
      <c r="A16" s="2" t="s">
        <v>680</v>
      </c>
      <c r="B16" s="9" t="s">
        <v>43</v>
      </c>
      <c r="C16" s="378"/>
    </row>
    <row r="17" spans="1:3" x14ac:dyDescent="0.2">
      <c r="A17" s="2" t="s">
        <v>680</v>
      </c>
      <c r="B17" s="9" t="s">
        <v>44</v>
      </c>
      <c r="C17" s="378" t="s">
        <v>1046</v>
      </c>
    </row>
    <row r="18" spans="1:3" x14ac:dyDescent="0.2">
      <c r="A18" s="2" t="s">
        <v>680</v>
      </c>
      <c r="B18" s="9" t="s">
        <v>45</v>
      </c>
      <c r="C18" s="378" t="s">
        <v>1046</v>
      </c>
    </row>
    <row r="19" spans="1:3" x14ac:dyDescent="0.2">
      <c r="A19" s="2" t="s">
        <v>680</v>
      </c>
      <c r="B19" s="9" t="s">
        <v>46</v>
      </c>
      <c r="C19" s="378"/>
    </row>
    <row r="20" spans="1:3" x14ac:dyDescent="0.2">
      <c r="A20" s="2" t="s">
        <v>680</v>
      </c>
      <c r="B20" s="78" t="s">
        <v>47</v>
      </c>
      <c r="C20" s="378" t="s">
        <v>1046</v>
      </c>
    </row>
    <row r="21" spans="1:3" x14ac:dyDescent="0.2">
      <c r="B21" s="544"/>
      <c r="C21" s="511"/>
    </row>
    <row r="22" spans="1:3" x14ac:dyDescent="0.2">
      <c r="B22" s="6"/>
      <c r="C22" s="6"/>
    </row>
    <row r="23" spans="1:3" x14ac:dyDescent="0.2">
      <c r="A23" s="2" t="s">
        <v>681</v>
      </c>
      <c r="B23" s="3" t="s">
        <v>769</v>
      </c>
    </row>
    <row r="24" spans="1:3" x14ac:dyDescent="0.2"/>
    <row r="25" spans="1:3" ht="24.75" customHeight="1" x14ac:dyDescent="0.2">
      <c r="A25" s="79" t="s">
        <v>682</v>
      </c>
      <c r="B25" s="26" t="s">
        <v>48</v>
      </c>
      <c r="C25" s="26"/>
    </row>
    <row r="26" spans="1:3" x14ac:dyDescent="0.2">
      <c r="A26" s="79" t="s">
        <v>682</v>
      </c>
      <c r="B26" s="9" t="s">
        <v>49</v>
      </c>
      <c r="C26" s="378" t="s">
        <v>1046</v>
      </c>
    </row>
    <row r="27" spans="1:3" x14ac:dyDescent="0.2">
      <c r="A27" s="79" t="s">
        <v>682</v>
      </c>
      <c r="B27" s="9" t="s">
        <v>50</v>
      </c>
      <c r="C27" s="378"/>
    </row>
    <row r="28" spans="1:3" x14ac:dyDescent="0.2">
      <c r="A28" s="79" t="s">
        <v>682</v>
      </c>
      <c r="B28" s="9" t="s">
        <v>51</v>
      </c>
      <c r="C28" s="378" t="s">
        <v>1046</v>
      </c>
    </row>
    <row r="29" spans="1:3" x14ac:dyDescent="0.2">
      <c r="A29" s="79" t="s">
        <v>682</v>
      </c>
      <c r="B29" s="9" t="s">
        <v>52</v>
      </c>
      <c r="C29" s="378"/>
    </row>
    <row r="30" spans="1:3" x14ac:dyDescent="0.2">
      <c r="A30" s="79" t="s">
        <v>682</v>
      </c>
      <c r="B30" s="9" t="s">
        <v>935</v>
      </c>
      <c r="C30" s="378" t="s">
        <v>1046</v>
      </c>
    </row>
    <row r="31" spans="1:3" x14ac:dyDescent="0.2">
      <c r="A31" s="79" t="s">
        <v>682</v>
      </c>
      <c r="B31" s="9" t="s">
        <v>53</v>
      </c>
      <c r="C31" s="378" t="s">
        <v>1046</v>
      </c>
    </row>
    <row r="32" spans="1:3" x14ac:dyDescent="0.2">
      <c r="A32" s="79" t="s">
        <v>682</v>
      </c>
      <c r="B32" s="9" t="s">
        <v>931</v>
      </c>
      <c r="C32" s="378" t="s">
        <v>1046</v>
      </c>
    </row>
    <row r="33" spans="1:3" x14ac:dyDescent="0.2">
      <c r="A33" s="79" t="s">
        <v>682</v>
      </c>
      <c r="B33" s="9" t="s">
        <v>54</v>
      </c>
      <c r="C33" s="378" t="s">
        <v>1046</v>
      </c>
    </row>
    <row r="34" spans="1:3" x14ac:dyDescent="0.2">
      <c r="A34" s="79" t="s">
        <v>682</v>
      </c>
      <c r="B34" s="9" t="s">
        <v>55</v>
      </c>
      <c r="C34" s="378" t="s">
        <v>1046</v>
      </c>
    </row>
    <row r="35" spans="1:3" x14ac:dyDescent="0.2">
      <c r="A35" s="79" t="s">
        <v>682</v>
      </c>
      <c r="B35" s="9" t="s">
        <v>56</v>
      </c>
      <c r="C35" s="378" t="s">
        <v>1046</v>
      </c>
    </row>
    <row r="36" spans="1:3" x14ac:dyDescent="0.2">
      <c r="A36" s="79" t="s">
        <v>682</v>
      </c>
      <c r="B36" s="78" t="s">
        <v>238</v>
      </c>
      <c r="C36" s="77"/>
    </row>
    <row r="37" spans="1:3" x14ac:dyDescent="0.2">
      <c r="B37" s="545"/>
      <c r="C37" s="546"/>
    </row>
    <row r="38" spans="1:3" x14ac:dyDescent="0.2"/>
    <row r="39" spans="1:3" ht="28.5" x14ac:dyDescent="0.2">
      <c r="B39" s="275" t="s">
        <v>688</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49" sqref="E49"/>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7" ht="18" x14ac:dyDescent="0.2">
      <c r="A1" s="410" t="s">
        <v>853</v>
      </c>
      <c r="B1" s="410"/>
      <c r="C1" s="410"/>
      <c r="D1" s="410"/>
      <c r="E1" s="411"/>
      <c r="F1" s="411"/>
    </row>
    <row r="2" spans="1:7" ht="8.25" customHeight="1" x14ac:dyDescent="0.2"/>
    <row r="3" spans="1:7" ht="28.5" customHeight="1" x14ac:dyDescent="0.2">
      <c r="A3" s="2" t="s">
        <v>343</v>
      </c>
      <c r="B3" s="560" t="s">
        <v>1022</v>
      </c>
      <c r="C3" s="560"/>
      <c r="D3" s="560"/>
      <c r="E3" s="561"/>
      <c r="F3" s="561"/>
    </row>
    <row r="4" spans="1:7" ht="37.5" customHeight="1" x14ac:dyDescent="0.2">
      <c r="A4" s="2" t="s">
        <v>343</v>
      </c>
      <c r="B4" s="479"/>
      <c r="C4" s="511"/>
      <c r="D4" s="511"/>
      <c r="E4" s="116" t="s">
        <v>620</v>
      </c>
      <c r="F4" s="111" t="s">
        <v>253</v>
      </c>
    </row>
    <row r="5" spans="1:7" ht="39.75" customHeight="1" x14ac:dyDescent="0.2">
      <c r="A5" s="2" t="s">
        <v>343</v>
      </c>
      <c r="B5" s="474" t="s">
        <v>476</v>
      </c>
      <c r="C5" s="519"/>
      <c r="D5" s="519"/>
      <c r="E5" s="366">
        <v>0.01</v>
      </c>
      <c r="F5" s="366">
        <v>0.01</v>
      </c>
    </row>
    <row r="6" spans="1:7" x14ac:dyDescent="0.2">
      <c r="A6" s="2" t="s">
        <v>343</v>
      </c>
      <c r="B6" s="451" t="s">
        <v>854</v>
      </c>
      <c r="C6" s="511"/>
      <c r="D6" s="511"/>
      <c r="E6" s="366">
        <v>2.1000000000000001E-2</v>
      </c>
      <c r="F6" s="366">
        <v>3.2000000000000001E-2</v>
      </c>
      <c r="G6" s="400"/>
    </row>
    <row r="7" spans="1:7" x14ac:dyDescent="0.2">
      <c r="A7" s="2" t="s">
        <v>343</v>
      </c>
      <c r="B7" s="451" t="s">
        <v>855</v>
      </c>
      <c r="C7" s="511"/>
      <c r="D7" s="511"/>
      <c r="E7" s="366">
        <v>6.7000000000000004E-2</v>
      </c>
      <c r="F7" s="366">
        <v>4.5999999999999999E-2</v>
      </c>
      <c r="G7" s="400"/>
    </row>
    <row r="8" spans="1:7" ht="24.75" customHeight="1" x14ac:dyDescent="0.2">
      <c r="A8" s="2" t="s">
        <v>343</v>
      </c>
      <c r="B8" s="451" t="s">
        <v>856</v>
      </c>
      <c r="C8" s="511"/>
      <c r="D8" s="511"/>
      <c r="E8" s="366">
        <v>0.28000000000000003</v>
      </c>
      <c r="F8" s="366">
        <v>0.02</v>
      </c>
      <c r="G8" s="401"/>
    </row>
    <row r="9" spans="1:7" x14ac:dyDescent="0.2">
      <c r="A9" s="2" t="s">
        <v>343</v>
      </c>
      <c r="B9" s="451" t="s">
        <v>857</v>
      </c>
      <c r="C9" s="511"/>
      <c r="D9" s="511"/>
      <c r="E9" s="366">
        <v>0.72</v>
      </c>
      <c r="F9" s="366">
        <v>0.98</v>
      </c>
    </row>
    <row r="10" spans="1:7" x14ac:dyDescent="0.2">
      <c r="A10" s="2" t="s">
        <v>343</v>
      </c>
      <c r="B10" s="451" t="s">
        <v>858</v>
      </c>
      <c r="C10" s="511"/>
      <c r="D10" s="511"/>
      <c r="E10" s="366">
        <v>0</v>
      </c>
      <c r="F10" s="366">
        <v>0.18</v>
      </c>
    </row>
    <row r="11" spans="1:7" x14ac:dyDescent="0.2">
      <c r="A11" s="2" t="s">
        <v>343</v>
      </c>
      <c r="B11" s="451" t="s">
        <v>859</v>
      </c>
      <c r="C11" s="511"/>
      <c r="D11" s="511"/>
      <c r="E11" s="316">
        <v>18</v>
      </c>
      <c r="F11" s="316">
        <v>21</v>
      </c>
    </row>
    <row r="12" spans="1:7" x14ac:dyDescent="0.2">
      <c r="A12" s="2" t="s">
        <v>343</v>
      </c>
      <c r="B12" s="451" t="s">
        <v>860</v>
      </c>
      <c r="C12" s="511"/>
      <c r="D12" s="511"/>
      <c r="E12" s="316">
        <v>18</v>
      </c>
      <c r="F12" s="316">
        <v>22</v>
      </c>
    </row>
    <row r="13" spans="1:7" ht="9.75" customHeight="1" x14ac:dyDescent="0.2"/>
    <row r="14" spans="1:7" x14ac:dyDescent="0.2">
      <c r="A14" s="2" t="s">
        <v>342</v>
      </c>
      <c r="B14" s="547" t="s">
        <v>621</v>
      </c>
      <c r="C14" s="412"/>
      <c r="D14" s="412"/>
      <c r="E14" s="557"/>
      <c r="F14" s="557"/>
    </row>
    <row r="15" spans="1:7" x14ac:dyDescent="0.2">
      <c r="A15" s="2" t="s">
        <v>342</v>
      </c>
      <c r="B15" s="284" t="s">
        <v>616</v>
      </c>
      <c r="C15" s="319" t="s">
        <v>1046</v>
      </c>
      <c r="D15" s="7"/>
      <c r="E15" s="143"/>
      <c r="F15" s="143"/>
    </row>
    <row r="16" spans="1:7" x14ac:dyDescent="0.2">
      <c r="A16" s="2" t="s">
        <v>342</v>
      </c>
      <c r="B16" s="8" t="s">
        <v>861</v>
      </c>
      <c r="C16" s="319" t="s">
        <v>1046</v>
      </c>
    </row>
    <row r="17" spans="1:3" x14ac:dyDescent="0.2">
      <c r="A17" s="2" t="s">
        <v>342</v>
      </c>
      <c r="B17" s="8" t="s">
        <v>862</v>
      </c>
      <c r="C17" s="319" t="s">
        <v>1046</v>
      </c>
    </row>
    <row r="18" spans="1:3" x14ac:dyDescent="0.2">
      <c r="A18" s="2" t="s">
        <v>342</v>
      </c>
      <c r="B18" s="8" t="s">
        <v>314</v>
      </c>
      <c r="C18" s="319" t="s">
        <v>1046</v>
      </c>
    </row>
    <row r="19" spans="1:3" x14ac:dyDescent="0.2">
      <c r="A19" s="2" t="s">
        <v>342</v>
      </c>
      <c r="B19" s="8" t="s">
        <v>315</v>
      </c>
      <c r="C19" s="319" t="s">
        <v>1046</v>
      </c>
    </row>
    <row r="20" spans="1:3" ht="25.5" x14ac:dyDescent="0.2">
      <c r="A20" s="2" t="s">
        <v>342</v>
      </c>
      <c r="B20" s="265" t="s">
        <v>617</v>
      </c>
      <c r="C20" s="319" t="s">
        <v>1046</v>
      </c>
    </row>
    <row r="21" spans="1:3" x14ac:dyDescent="0.2">
      <c r="A21" s="2" t="s">
        <v>342</v>
      </c>
      <c r="B21" s="8" t="s">
        <v>316</v>
      </c>
      <c r="C21" s="319" t="s">
        <v>1046</v>
      </c>
    </row>
    <row r="22" spans="1:3" x14ac:dyDescent="0.2">
      <c r="A22" s="2" t="s">
        <v>342</v>
      </c>
      <c r="B22" s="8" t="s">
        <v>317</v>
      </c>
      <c r="C22" s="319"/>
    </row>
    <row r="23" spans="1:3" x14ac:dyDescent="0.2">
      <c r="A23" s="2" t="s">
        <v>342</v>
      </c>
      <c r="B23" s="8" t="s">
        <v>318</v>
      </c>
      <c r="C23" s="319"/>
    </row>
    <row r="24" spans="1:3" x14ac:dyDescent="0.2">
      <c r="A24" s="2" t="s">
        <v>342</v>
      </c>
      <c r="B24" s="255" t="s">
        <v>618</v>
      </c>
      <c r="C24" s="319" t="s">
        <v>1046</v>
      </c>
    </row>
    <row r="25" spans="1:3" x14ac:dyDescent="0.2">
      <c r="A25" s="2" t="s">
        <v>342</v>
      </c>
      <c r="B25" s="8" t="s">
        <v>319</v>
      </c>
      <c r="C25" s="319" t="s">
        <v>1046</v>
      </c>
    </row>
    <row r="26" spans="1:3" x14ac:dyDescent="0.2">
      <c r="A26" s="2" t="s">
        <v>342</v>
      </c>
      <c r="B26" s="8" t="s">
        <v>320</v>
      </c>
      <c r="C26" s="319" t="s">
        <v>1046</v>
      </c>
    </row>
    <row r="27" spans="1:3" x14ac:dyDescent="0.2">
      <c r="A27" s="2" t="s">
        <v>342</v>
      </c>
      <c r="B27" s="8" t="s">
        <v>321</v>
      </c>
      <c r="C27" s="319"/>
    </row>
    <row r="28" spans="1:3" x14ac:dyDescent="0.2">
      <c r="A28" s="2" t="s">
        <v>342</v>
      </c>
      <c r="B28" s="8" t="s">
        <v>322</v>
      </c>
      <c r="C28" s="319"/>
    </row>
    <row r="29" spans="1:3" x14ac:dyDescent="0.2">
      <c r="A29" s="2" t="s">
        <v>342</v>
      </c>
      <c r="B29" s="8" t="s">
        <v>323</v>
      </c>
      <c r="C29" s="319" t="s">
        <v>1046</v>
      </c>
    </row>
    <row r="30" spans="1:3" x14ac:dyDescent="0.2">
      <c r="A30" s="2" t="s">
        <v>342</v>
      </c>
      <c r="B30" s="8" t="s">
        <v>324</v>
      </c>
      <c r="C30" s="319" t="s">
        <v>1046</v>
      </c>
    </row>
    <row r="31" spans="1:3" x14ac:dyDescent="0.2">
      <c r="A31" s="2" t="s">
        <v>342</v>
      </c>
      <c r="B31" s="8" t="s">
        <v>325</v>
      </c>
      <c r="C31" s="319" t="s">
        <v>1046</v>
      </c>
    </row>
    <row r="32" spans="1:3" x14ac:dyDescent="0.2">
      <c r="A32" s="2" t="s">
        <v>342</v>
      </c>
      <c r="B32" s="8" t="s">
        <v>326</v>
      </c>
      <c r="C32" s="319"/>
    </row>
    <row r="33" spans="1:8" x14ac:dyDescent="0.2">
      <c r="A33" s="2" t="s">
        <v>342</v>
      </c>
      <c r="B33" s="8" t="s">
        <v>327</v>
      </c>
      <c r="C33" s="319" t="s">
        <v>1046</v>
      </c>
    </row>
    <row r="34" spans="1:8" x14ac:dyDescent="0.2">
      <c r="A34" s="2" t="s">
        <v>342</v>
      </c>
      <c r="B34" s="8" t="s">
        <v>328</v>
      </c>
      <c r="C34" s="319" t="s">
        <v>1054</v>
      </c>
    </row>
    <row r="35" spans="1:8" x14ac:dyDescent="0.2">
      <c r="A35" s="2" t="s">
        <v>342</v>
      </c>
      <c r="B35" s="8" t="s">
        <v>329</v>
      </c>
      <c r="C35" s="319"/>
    </row>
    <row r="36" spans="1:8" ht="9" customHeight="1" x14ac:dyDescent="0.2"/>
    <row r="37" spans="1:8" x14ac:dyDescent="0.2">
      <c r="A37" s="2" t="s">
        <v>341</v>
      </c>
      <c r="B37" s="552" t="s">
        <v>770</v>
      </c>
      <c r="C37" s="535"/>
      <c r="D37" s="535"/>
      <c r="E37" s="553"/>
      <c r="F37" s="554"/>
      <c r="G37" s="193"/>
    </row>
    <row r="38" spans="1:8" s="112" customFormat="1" ht="25.5" x14ac:dyDescent="0.2">
      <c r="A38" s="2" t="s">
        <v>341</v>
      </c>
      <c r="B38" s="113"/>
      <c r="C38" s="551" t="s">
        <v>625</v>
      </c>
      <c r="D38" s="551"/>
      <c r="E38" s="114" t="s">
        <v>627</v>
      </c>
      <c r="F38" s="555" t="s">
        <v>626</v>
      </c>
      <c r="G38" s="556"/>
      <c r="H38" s="115"/>
    </row>
    <row r="39" spans="1:8" x14ac:dyDescent="0.2">
      <c r="A39" s="2" t="s">
        <v>341</v>
      </c>
      <c r="B39" s="72" t="s">
        <v>622</v>
      </c>
      <c r="C39" s="558" t="s">
        <v>1046</v>
      </c>
      <c r="D39" s="559"/>
      <c r="E39" s="213"/>
      <c r="F39" s="423"/>
      <c r="G39" s="464"/>
      <c r="H39" s="45"/>
    </row>
    <row r="40" spans="1:8" x14ac:dyDescent="0.2">
      <c r="A40" s="2" t="s">
        <v>341</v>
      </c>
      <c r="B40" s="72" t="s">
        <v>623</v>
      </c>
      <c r="C40" s="549"/>
      <c r="D40" s="550"/>
      <c r="E40" s="213"/>
      <c r="F40" s="423"/>
      <c r="G40" s="464"/>
      <c r="H40" s="45"/>
    </row>
    <row r="41" spans="1:8" x14ac:dyDescent="0.2">
      <c r="A41" s="2" t="s">
        <v>341</v>
      </c>
      <c r="B41" s="72" t="s">
        <v>624</v>
      </c>
      <c r="C41" s="549"/>
      <c r="D41" s="550"/>
      <c r="E41" s="213"/>
      <c r="F41" s="423"/>
      <c r="G41" s="464"/>
      <c r="H41" s="45"/>
    </row>
    <row r="42" spans="1:8" ht="9" customHeight="1" x14ac:dyDescent="0.2"/>
    <row r="43" spans="1:8" ht="26.25" customHeight="1" x14ac:dyDescent="0.2">
      <c r="A43" s="2" t="s">
        <v>340</v>
      </c>
      <c r="B43" s="547" t="s">
        <v>572</v>
      </c>
      <c r="C43" s="412"/>
      <c r="D43" s="412"/>
      <c r="E43" s="412"/>
      <c r="F43" s="412"/>
    </row>
    <row r="44" spans="1:8" x14ac:dyDescent="0.2">
      <c r="A44" s="2" t="s">
        <v>340</v>
      </c>
      <c r="B44" s="8" t="s">
        <v>330</v>
      </c>
      <c r="C44" s="319"/>
    </row>
    <row r="45" spans="1:8" x14ac:dyDescent="0.2">
      <c r="A45" s="2" t="s">
        <v>340</v>
      </c>
      <c r="B45" s="8" t="s">
        <v>331</v>
      </c>
      <c r="C45" s="319"/>
    </row>
    <row r="46" spans="1:8" x14ac:dyDescent="0.2">
      <c r="A46" s="2" t="s">
        <v>340</v>
      </c>
      <c r="B46" s="8" t="s">
        <v>332</v>
      </c>
      <c r="C46" s="319" t="s">
        <v>1046</v>
      </c>
    </row>
    <row r="47" spans="1:8" ht="25.5" x14ac:dyDescent="0.2">
      <c r="A47" s="2" t="s">
        <v>340</v>
      </c>
      <c r="B47" s="8" t="s">
        <v>333</v>
      </c>
      <c r="C47" s="319"/>
    </row>
    <row r="48" spans="1:8" x14ac:dyDescent="0.2">
      <c r="A48" s="2" t="s">
        <v>340</v>
      </c>
      <c r="B48" s="8" t="s">
        <v>334</v>
      </c>
      <c r="C48" s="383" t="s">
        <v>1046</v>
      </c>
    </row>
    <row r="49" spans="1:4" ht="27.75" customHeight="1" x14ac:dyDescent="0.2">
      <c r="A49" s="2" t="s">
        <v>340</v>
      </c>
      <c r="B49" s="8" t="s">
        <v>335</v>
      </c>
      <c r="C49" s="319"/>
    </row>
    <row r="50" spans="1:4" ht="24.75" customHeight="1" x14ac:dyDescent="0.2">
      <c r="A50" s="2" t="s">
        <v>340</v>
      </c>
      <c r="B50" s="8" t="s">
        <v>336</v>
      </c>
      <c r="C50" s="319"/>
    </row>
    <row r="51" spans="1:4" x14ac:dyDescent="0.2">
      <c r="A51" s="2" t="s">
        <v>340</v>
      </c>
      <c r="B51" s="8" t="s">
        <v>337</v>
      </c>
      <c r="C51" s="383" t="s">
        <v>1046</v>
      </c>
    </row>
    <row r="52" spans="1:4" x14ac:dyDescent="0.2">
      <c r="A52" s="2" t="s">
        <v>340</v>
      </c>
      <c r="B52" s="8" t="s">
        <v>338</v>
      </c>
      <c r="C52" s="319"/>
    </row>
    <row r="53" spans="1:4" x14ac:dyDescent="0.2">
      <c r="A53" s="2" t="s">
        <v>340</v>
      </c>
      <c r="B53" s="255" t="s">
        <v>160</v>
      </c>
      <c r="C53" s="319" t="s">
        <v>1046</v>
      </c>
    </row>
    <row r="54" spans="1:4" x14ac:dyDescent="0.2">
      <c r="A54" s="2" t="s">
        <v>340</v>
      </c>
      <c r="B54" s="292" t="s">
        <v>161</v>
      </c>
      <c r="C54" s="319"/>
    </row>
    <row r="55" spans="1:4" ht="15.75" customHeight="1" x14ac:dyDescent="0.2">
      <c r="A55" s="2" t="s">
        <v>340</v>
      </c>
      <c r="B55" s="117" t="s">
        <v>339</v>
      </c>
      <c r="C55" s="319"/>
      <c r="D55" s="27"/>
    </row>
    <row r="56" spans="1:4" ht="13.5" customHeight="1" x14ac:dyDescent="0.2">
      <c r="A56" s="2"/>
      <c r="B56" s="309"/>
      <c r="C56" s="310"/>
      <c r="D56" s="27"/>
    </row>
    <row r="57" spans="1:4" ht="3.75" customHeight="1" x14ac:dyDescent="0.2">
      <c r="A57" s="2"/>
      <c r="B57" s="548"/>
      <c r="C57" s="548"/>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40:D40"/>
    <mergeCell ref="C41:D41"/>
    <mergeCell ref="F39:G39"/>
    <mergeCell ref="F40:G40"/>
    <mergeCell ref="F41:G41"/>
    <mergeCell ref="C38:D38"/>
    <mergeCell ref="B37:F37"/>
    <mergeCell ref="F38:G38"/>
    <mergeCell ref="B14:F14"/>
    <mergeCell ref="C39:D3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3" zoomScaleNormal="100" workbookViewId="0">
      <selection activeCell="E14" sqref="E1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0" t="s">
        <v>573</v>
      </c>
      <c r="B1" s="410"/>
      <c r="C1" s="410"/>
      <c r="D1" s="410"/>
      <c r="E1" s="410"/>
    </row>
    <row r="2" spans="1:5" ht="18" x14ac:dyDescent="0.2">
      <c r="A2" s="293"/>
      <c r="B2" s="293"/>
      <c r="C2" s="293"/>
      <c r="D2" s="293"/>
      <c r="E2" s="293"/>
    </row>
    <row r="3" spans="1:5" s="243" customFormat="1" x14ac:dyDescent="0.2">
      <c r="A3" s="226" t="s">
        <v>753</v>
      </c>
      <c r="B3" s="303" t="s">
        <v>152</v>
      </c>
      <c r="C3" s="303"/>
      <c r="D3" s="303"/>
      <c r="E3" s="303"/>
    </row>
    <row r="4" spans="1:5" x14ac:dyDescent="0.2">
      <c r="B4" s="405" t="s">
        <v>1055</v>
      </c>
    </row>
    <row r="5" spans="1:5" ht="27.75" customHeight="1" x14ac:dyDescent="0.2">
      <c r="B5" s="547" t="s">
        <v>1023</v>
      </c>
      <c r="C5" s="547"/>
      <c r="D5" s="547"/>
      <c r="E5" s="547"/>
    </row>
    <row r="6" spans="1:5" s="193" customFormat="1" x14ac:dyDescent="0.2">
      <c r="A6" s="181"/>
      <c r="B6" s="65"/>
      <c r="C6" s="65"/>
      <c r="D6" s="65"/>
      <c r="E6" s="65"/>
    </row>
    <row r="7" spans="1:5" s="193" customFormat="1" ht="38.25" customHeight="1" x14ac:dyDescent="0.2">
      <c r="A7" s="201"/>
      <c r="B7" s="571" t="s">
        <v>1024</v>
      </c>
      <c r="C7" s="500"/>
      <c r="D7" s="500"/>
      <c r="E7" s="500"/>
    </row>
    <row r="8" spans="1:5" s="193" customFormat="1" x14ac:dyDescent="0.2">
      <c r="A8" s="181"/>
      <c r="B8" s="180"/>
      <c r="C8" s="65"/>
      <c r="D8" s="89"/>
      <c r="E8" s="202"/>
    </row>
    <row r="9" spans="1:5" x14ac:dyDescent="0.2">
      <c r="A9" s="2"/>
      <c r="B9" s="2"/>
      <c r="C9" s="2"/>
      <c r="D9" s="2"/>
      <c r="E9" s="2"/>
    </row>
    <row r="10" spans="1:5" ht="117" customHeight="1" x14ac:dyDescent="0.2">
      <c r="A10" s="2" t="s">
        <v>587</v>
      </c>
      <c r="B10" s="566" t="s">
        <v>1025</v>
      </c>
      <c r="C10" s="500"/>
      <c r="D10" s="500"/>
      <c r="E10" s="500"/>
    </row>
    <row r="11" spans="1:5" x14ac:dyDescent="0.2">
      <c r="A11" s="2"/>
      <c r="C11" s="49"/>
      <c r="D11" s="2"/>
      <c r="E11" s="2"/>
    </row>
    <row r="12" spans="1:5" x14ac:dyDescent="0.2">
      <c r="A12" s="2" t="s">
        <v>587</v>
      </c>
      <c r="B12" s="104"/>
      <c r="C12" s="120" t="s">
        <v>574</v>
      </c>
      <c r="D12" s="120" t="s">
        <v>253</v>
      </c>
    </row>
    <row r="13" spans="1:5" ht="25.5" x14ac:dyDescent="0.2">
      <c r="A13" s="2" t="s">
        <v>587</v>
      </c>
      <c r="B13" s="88" t="s">
        <v>484</v>
      </c>
      <c r="C13" s="384"/>
      <c r="D13" s="384"/>
    </row>
    <row r="14" spans="1:5" ht="38.25" x14ac:dyDescent="0.2">
      <c r="A14" s="2" t="s">
        <v>587</v>
      </c>
      <c r="B14" s="88" t="s">
        <v>485</v>
      </c>
      <c r="C14" s="384">
        <v>5472</v>
      </c>
      <c r="D14" s="384">
        <v>5472</v>
      </c>
      <c r="E14" s="620"/>
    </row>
    <row r="15" spans="1:5" ht="25.5" x14ac:dyDescent="0.2">
      <c r="A15" s="2" t="s">
        <v>587</v>
      </c>
      <c r="B15" s="88" t="s">
        <v>486</v>
      </c>
      <c r="C15" s="384">
        <v>5472</v>
      </c>
      <c r="D15" s="384">
        <v>5472</v>
      </c>
    </row>
    <row r="16" spans="1:5" ht="25.5" x14ac:dyDescent="0.2">
      <c r="A16" s="2" t="s">
        <v>587</v>
      </c>
      <c r="B16" s="88" t="s">
        <v>487</v>
      </c>
      <c r="C16" s="384">
        <v>16632</v>
      </c>
      <c r="D16" s="384">
        <v>16632</v>
      </c>
    </row>
    <row r="17" spans="1:5" ht="25.5" x14ac:dyDescent="0.2">
      <c r="A17" s="2" t="s">
        <v>587</v>
      </c>
      <c r="B17" s="8" t="s">
        <v>488</v>
      </c>
      <c r="C17" s="384">
        <v>16632</v>
      </c>
      <c r="D17" s="384">
        <v>16632</v>
      </c>
    </row>
    <row r="18" spans="1:5" x14ac:dyDescent="0.2">
      <c r="A18" s="2"/>
      <c r="B18" s="121"/>
      <c r="C18" s="123"/>
      <c r="D18" s="124"/>
    </row>
    <row r="19" spans="1:5" x14ac:dyDescent="0.2">
      <c r="A19" s="2" t="s">
        <v>587</v>
      </c>
      <c r="B19" s="8" t="s">
        <v>282</v>
      </c>
      <c r="C19" s="384">
        <v>844</v>
      </c>
      <c r="D19" s="384">
        <v>844</v>
      </c>
    </row>
    <row r="20" spans="1:5" x14ac:dyDescent="0.2">
      <c r="A20" s="2"/>
      <c r="B20" s="121"/>
      <c r="C20" s="123"/>
      <c r="D20" s="124"/>
    </row>
    <row r="21" spans="1:5" ht="25.5" x14ac:dyDescent="0.2">
      <c r="A21" s="2" t="s">
        <v>587</v>
      </c>
      <c r="B21" s="8" t="s">
        <v>283</v>
      </c>
      <c r="C21" s="384">
        <v>13510</v>
      </c>
      <c r="D21" s="384">
        <v>13510</v>
      </c>
    </row>
    <row r="22" spans="1:5" ht="25.5" x14ac:dyDescent="0.2">
      <c r="A22" s="2" t="s">
        <v>587</v>
      </c>
      <c r="B22" s="8" t="s">
        <v>284</v>
      </c>
      <c r="C22" s="122"/>
      <c r="D22" s="122"/>
    </row>
    <row r="23" spans="1:5" ht="25.5" x14ac:dyDescent="0.2">
      <c r="A23" s="2" t="s">
        <v>587</v>
      </c>
      <c r="B23" s="8" t="s">
        <v>285</v>
      </c>
      <c r="C23" s="122"/>
      <c r="D23" s="122"/>
    </row>
    <row r="24" spans="1:5" x14ac:dyDescent="0.2"/>
    <row r="25" spans="1:5" ht="38.25" customHeight="1" x14ac:dyDescent="0.2">
      <c r="A25" s="2" t="s">
        <v>587</v>
      </c>
      <c r="B25" s="475" t="s">
        <v>286</v>
      </c>
      <c r="C25" s="425"/>
      <c r="D25" s="125"/>
    </row>
    <row r="26" spans="1:5" x14ac:dyDescent="0.2">
      <c r="A26" s="2"/>
      <c r="B26" s="45"/>
      <c r="C26" s="45"/>
      <c r="D26" s="126"/>
    </row>
    <row r="27" spans="1:5" x14ac:dyDescent="0.2">
      <c r="A27" s="2" t="s">
        <v>587</v>
      </c>
      <c r="B27" s="567" t="s">
        <v>287</v>
      </c>
      <c r="C27" s="466"/>
      <c r="D27" s="466"/>
      <c r="E27" s="568"/>
    </row>
    <row r="28" spans="1:5" x14ac:dyDescent="0.2">
      <c r="A28" s="2"/>
      <c r="B28" s="569"/>
      <c r="C28" s="413"/>
      <c r="D28" s="413"/>
      <c r="E28" s="570"/>
    </row>
    <row r="29" spans="1:5" x14ac:dyDescent="0.2"/>
    <row r="30" spans="1:5" x14ac:dyDescent="0.2">
      <c r="A30" s="2" t="s">
        <v>288</v>
      </c>
      <c r="B30" s="460"/>
      <c r="C30" s="462"/>
      <c r="D30" s="31" t="s">
        <v>576</v>
      </c>
      <c r="E30" s="31" t="s">
        <v>577</v>
      </c>
    </row>
    <row r="31" spans="1:5" ht="25.5" customHeight="1" x14ac:dyDescent="0.2">
      <c r="A31" s="2" t="s">
        <v>288</v>
      </c>
      <c r="B31" s="562" t="s">
        <v>575</v>
      </c>
      <c r="C31" s="563"/>
      <c r="D31" s="382">
        <v>7</v>
      </c>
      <c r="E31" s="382">
        <v>16</v>
      </c>
    </row>
    <row r="32" spans="1:5" x14ac:dyDescent="0.2"/>
    <row r="33" spans="1:5" x14ac:dyDescent="0.2">
      <c r="A33" s="2" t="s">
        <v>289</v>
      </c>
      <c r="B33" s="460"/>
      <c r="C33" s="462"/>
      <c r="D33" s="31" t="s">
        <v>516</v>
      </c>
      <c r="E33" s="31" t="s">
        <v>517</v>
      </c>
    </row>
    <row r="34" spans="1:5" ht="27.75" customHeight="1" x14ac:dyDescent="0.2">
      <c r="A34" s="2" t="s">
        <v>289</v>
      </c>
      <c r="B34" s="562" t="s">
        <v>292</v>
      </c>
      <c r="C34" s="563"/>
      <c r="D34" s="85"/>
      <c r="E34" s="319" t="s">
        <v>1046</v>
      </c>
    </row>
    <row r="35" spans="1:5" x14ac:dyDescent="0.2"/>
    <row r="36" spans="1:5" x14ac:dyDescent="0.2">
      <c r="A36" s="2" t="s">
        <v>290</v>
      </c>
      <c r="D36" s="31" t="s">
        <v>516</v>
      </c>
      <c r="E36" s="31" t="s">
        <v>517</v>
      </c>
    </row>
    <row r="37" spans="1:5" ht="28.5" customHeight="1" x14ac:dyDescent="0.2">
      <c r="A37" s="2" t="s">
        <v>290</v>
      </c>
      <c r="B37" s="564" t="s">
        <v>153</v>
      </c>
      <c r="C37" s="565"/>
      <c r="D37" s="85"/>
      <c r="E37" s="319" t="s">
        <v>1046</v>
      </c>
    </row>
    <row r="38" spans="1:5" ht="28.5" customHeight="1" x14ac:dyDescent="0.2">
      <c r="A38" s="2" t="s">
        <v>290</v>
      </c>
      <c r="B38" s="564"/>
      <c r="C38" s="565"/>
      <c r="D38" s="295" t="s">
        <v>155</v>
      </c>
      <c r="E38" s="295"/>
    </row>
    <row r="39" spans="1:5" ht="28.5" customHeight="1" x14ac:dyDescent="0.2">
      <c r="A39" s="2" t="s">
        <v>290</v>
      </c>
      <c r="B39" s="564" t="s">
        <v>154</v>
      </c>
      <c r="C39" s="565"/>
      <c r="D39" s="296"/>
      <c r="E39" s="295"/>
    </row>
    <row r="40" spans="1:5" x14ac:dyDescent="0.2">
      <c r="B40" s="419"/>
      <c r="C40" s="419"/>
      <c r="D40" s="419"/>
      <c r="E40" s="419"/>
    </row>
    <row r="41" spans="1:5" ht="19.5" customHeight="1" x14ac:dyDescent="0.2">
      <c r="A41" s="2" t="s">
        <v>291</v>
      </c>
      <c r="B41" s="535" t="s">
        <v>578</v>
      </c>
      <c r="C41" s="413"/>
      <c r="D41" s="413"/>
      <c r="E41" s="413"/>
    </row>
    <row r="42" spans="1:5" ht="25.5" x14ac:dyDescent="0.2">
      <c r="A42" s="2" t="s">
        <v>291</v>
      </c>
      <c r="B42" s="104"/>
      <c r="C42" s="109" t="s">
        <v>579</v>
      </c>
      <c r="D42" s="109" t="s">
        <v>580</v>
      </c>
      <c r="E42" s="109" t="s">
        <v>581</v>
      </c>
    </row>
    <row r="43" spans="1:5" x14ac:dyDescent="0.2">
      <c r="A43" s="2" t="s">
        <v>291</v>
      </c>
      <c r="B43" s="9" t="s">
        <v>582</v>
      </c>
      <c r="C43" s="385">
        <v>1806</v>
      </c>
      <c r="D43" s="385">
        <v>1806</v>
      </c>
      <c r="E43" s="385">
        <v>1806</v>
      </c>
    </row>
    <row r="44" spans="1:5" x14ac:dyDescent="0.2">
      <c r="A44" s="2" t="s">
        <v>291</v>
      </c>
      <c r="B44" s="9" t="s">
        <v>583</v>
      </c>
      <c r="C44" s="127"/>
      <c r="D44" s="127"/>
      <c r="E44" s="125"/>
    </row>
    <row r="45" spans="1:5" x14ac:dyDescent="0.2">
      <c r="A45" s="2" t="s">
        <v>291</v>
      </c>
      <c r="B45" s="9" t="s">
        <v>584</v>
      </c>
      <c r="C45" s="127"/>
      <c r="D45" s="125"/>
      <c r="E45" s="125"/>
    </row>
    <row r="46" spans="1:5" ht="51" x14ac:dyDescent="0.2">
      <c r="A46" s="2" t="s">
        <v>291</v>
      </c>
      <c r="B46" s="285" t="s">
        <v>619</v>
      </c>
      <c r="C46" s="127"/>
      <c r="D46" s="127"/>
      <c r="E46" s="385">
        <v>12924</v>
      </c>
    </row>
    <row r="47" spans="1:5" x14ac:dyDescent="0.2">
      <c r="A47" s="2" t="s">
        <v>291</v>
      </c>
      <c r="B47" s="9" t="s">
        <v>585</v>
      </c>
      <c r="C47" s="385">
        <v>1390</v>
      </c>
      <c r="D47" s="385">
        <v>1490</v>
      </c>
      <c r="E47" s="385">
        <v>1490</v>
      </c>
    </row>
    <row r="48" spans="1:5" x14ac:dyDescent="0.2">
      <c r="A48" s="2" t="s">
        <v>291</v>
      </c>
      <c r="B48" s="9" t="s">
        <v>586</v>
      </c>
      <c r="C48" s="385">
        <v>1364</v>
      </c>
      <c r="D48" s="385">
        <v>1364</v>
      </c>
      <c r="E48" s="385">
        <v>1364</v>
      </c>
    </row>
    <row r="49" spans="1:3" x14ac:dyDescent="0.2"/>
    <row r="50" spans="1:3" x14ac:dyDescent="0.2"/>
    <row r="51" spans="1:3" x14ac:dyDescent="0.2">
      <c r="A51" s="2" t="s">
        <v>415</v>
      </c>
      <c r="B51" s="560" t="s">
        <v>689</v>
      </c>
      <c r="C51" s="560"/>
    </row>
    <row r="52" spans="1:3" ht="25.5" x14ac:dyDescent="0.2">
      <c r="A52" s="2" t="s">
        <v>415</v>
      </c>
      <c r="B52" s="88" t="s">
        <v>864</v>
      </c>
      <c r="C52" s="128"/>
    </row>
    <row r="53" spans="1:3" ht="25.5" x14ac:dyDescent="0.2">
      <c r="A53" s="2" t="s">
        <v>415</v>
      </c>
      <c r="B53" s="88" t="s">
        <v>867</v>
      </c>
      <c r="C53" s="128"/>
    </row>
    <row r="54" spans="1:3" ht="25.5" x14ac:dyDescent="0.2">
      <c r="A54" s="2" t="s">
        <v>415</v>
      </c>
      <c r="B54" s="88" t="s">
        <v>486</v>
      </c>
      <c r="C54" s="128"/>
    </row>
    <row r="55" spans="1:3" ht="25.5" x14ac:dyDescent="0.2">
      <c r="A55" s="2" t="s">
        <v>415</v>
      </c>
      <c r="B55" s="88" t="s">
        <v>866</v>
      </c>
      <c r="C55" s="387">
        <v>372</v>
      </c>
    </row>
    <row r="56" spans="1:3" ht="25.5" x14ac:dyDescent="0.2">
      <c r="A56" s="2" t="s">
        <v>415</v>
      </c>
      <c r="B56" s="88" t="s">
        <v>865</v>
      </c>
      <c r="C56" s="387">
        <v>372</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B4" r:id="rId1"/>
  </hyperlinks>
  <pageMargins left="0.75" right="0.75" top="1" bottom="1" header="0.5" footer="0.5"/>
  <pageSetup scale="75" orientation="portrait" r:id="rId2"/>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topLeftCell="A28" zoomScaleNormal="100" workbookViewId="0">
      <selection activeCell="C32" sqref="C32"/>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0" t="s">
        <v>416</v>
      </c>
      <c r="B1" s="410"/>
      <c r="C1" s="410"/>
      <c r="D1" s="410"/>
      <c r="E1" s="410"/>
      <c r="F1" s="410"/>
    </row>
    <row r="2" spans="1:6" x14ac:dyDescent="0.2"/>
    <row r="3" spans="1:6" ht="15.75" x14ac:dyDescent="0.2">
      <c r="B3" s="537" t="s">
        <v>417</v>
      </c>
      <c r="C3" s="459"/>
      <c r="D3" s="459"/>
    </row>
    <row r="4" spans="1:6" ht="116.25" customHeight="1" x14ac:dyDescent="0.2">
      <c r="A4" s="2"/>
      <c r="B4" s="477" t="s">
        <v>1026</v>
      </c>
      <c r="C4" s="412"/>
      <c r="D4" s="412"/>
      <c r="E4" s="412"/>
      <c r="F4" s="412"/>
    </row>
    <row r="5" spans="1:6" x14ac:dyDescent="0.2">
      <c r="A5" s="2"/>
      <c r="B5" s="103"/>
      <c r="C5" s="7"/>
      <c r="D5" s="7"/>
      <c r="E5" s="7"/>
      <c r="F5" s="7"/>
    </row>
    <row r="6" spans="1:6" ht="25.5" x14ac:dyDescent="0.2">
      <c r="A6" s="2" t="s">
        <v>356</v>
      </c>
      <c r="B6" s="593"/>
      <c r="C6" s="594"/>
      <c r="D6" s="594"/>
      <c r="E6" s="61" t="s">
        <v>1027</v>
      </c>
      <c r="F6" s="114" t="s">
        <v>1028</v>
      </c>
    </row>
    <row r="7" spans="1:6" ht="27" customHeight="1" x14ac:dyDescent="0.2">
      <c r="A7" s="2" t="s">
        <v>356</v>
      </c>
      <c r="B7" s="456" t="s">
        <v>215</v>
      </c>
      <c r="C7" s="451"/>
      <c r="D7" s="451"/>
      <c r="E7" s="142"/>
      <c r="F7" s="386" t="s">
        <v>1046</v>
      </c>
    </row>
    <row r="8" spans="1:6" x14ac:dyDescent="0.2">
      <c r="A8" s="2"/>
      <c r="B8" s="203"/>
      <c r="C8" s="45"/>
      <c r="D8" s="45"/>
      <c r="E8" s="204"/>
      <c r="F8" s="204"/>
    </row>
    <row r="9" spans="1:6" x14ac:dyDescent="0.2">
      <c r="A9" s="2" t="s">
        <v>358</v>
      </c>
      <c r="B9" s="500" t="s">
        <v>198</v>
      </c>
      <c r="C9" s="500"/>
      <c r="D9" s="500"/>
      <c r="E9" s="500"/>
      <c r="F9" s="500"/>
    </row>
    <row r="10" spans="1:6" x14ac:dyDescent="0.2">
      <c r="A10" s="2" t="s">
        <v>358</v>
      </c>
      <c r="B10" s="592" t="s">
        <v>199</v>
      </c>
      <c r="C10" s="592"/>
      <c r="D10" s="386" t="s">
        <v>1046</v>
      </c>
    </row>
    <row r="11" spans="1:6" x14ac:dyDescent="0.2">
      <c r="A11" s="2" t="s">
        <v>358</v>
      </c>
      <c r="B11" s="453" t="s">
        <v>200</v>
      </c>
      <c r="C11" s="453"/>
      <c r="D11" s="85"/>
    </row>
    <row r="12" spans="1:6" x14ac:dyDescent="0.2">
      <c r="A12" s="2" t="s">
        <v>358</v>
      </c>
      <c r="B12" s="453" t="s">
        <v>201</v>
      </c>
      <c r="C12" s="453"/>
      <c r="D12" s="85"/>
    </row>
    <row r="13" spans="1:6" x14ac:dyDescent="0.2"/>
    <row r="14" spans="1:6" ht="59.25" x14ac:dyDescent="0.2">
      <c r="A14" s="2" t="s">
        <v>356</v>
      </c>
      <c r="B14" s="622"/>
      <c r="C14" s="623"/>
      <c r="D14" s="624"/>
      <c r="E14" s="33" t="s">
        <v>422</v>
      </c>
      <c r="F14" s="33" t="s">
        <v>423</v>
      </c>
    </row>
    <row r="15" spans="1:6" ht="15" x14ac:dyDescent="0.25">
      <c r="A15" s="2" t="s">
        <v>356</v>
      </c>
      <c r="B15" s="576" t="s">
        <v>418</v>
      </c>
      <c r="C15" s="577"/>
      <c r="D15" s="577"/>
      <c r="E15" s="577"/>
      <c r="F15" s="578"/>
    </row>
    <row r="16" spans="1:6" x14ac:dyDescent="0.2">
      <c r="A16" s="2" t="s">
        <v>356</v>
      </c>
      <c r="B16" s="475" t="s">
        <v>419</v>
      </c>
      <c r="C16" s="424"/>
      <c r="D16" s="425"/>
      <c r="E16" s="129"/>
      <c r="F16" s="129"/>
    </row>
    <row r="17" spans="1:6" ht="26.25" customHeight="1" x14ac:dyDescent="0.2">
      <c r="A17" s="2" t="s">
        <v>356</v>
      </c>
      <c r="B17" s="475" t="s">
        <v>489</v>
      </c>
      <c r="C17" s="424"/>
      <c r="D17" s="425"/>
      <c r="E17" s="129"/>
      <c r="F17" s="129"/>
    </row>
    <row r="18" spans="1:6" ht="40.5" customHeight="1" x14ac:dyDescent="0.2">
      <c r="A18" s="2" t="s">
        <v>356</v>
      </c>
      <c r="B18" s="564" t="s">
        <v>807</v>
      </c>
      <c r="C18" s="572"/>
      <c r="D18" s="565"/>
      <c r="E18" s="129"/>
      <c r="F18" s="129"/>
    </row>
    <row r="19" spans="1:6" ht="27.75" customHeight="1" x14ac:dyDescent="0.2">
      <c r="A19" s="2" t="s">
        <v>356</v>
      </c>
      <c r="B19" s="475" t="s">
        <v>216</v>
      </c>
      <c r="C19" s="424"/>
      <c r="D19" s="425"/>
      <c r="E19" s="129"/>
      <c r="F19" s="129"/>
    </row>
    <row r="20" spans="1:6" x14ac:dyDescent="0.2">
      <c r="A20" s="2" t="s">
        <v>356</v>
      </c>
      <c r="B20" s="573" t="s">
        <v>535</v>
      </c>
      <c r="C20" s="574"/>
      <c r="D20" s="575"/>
      <c r="E20" s="130">
        <f>SUM(E16:E19)</f>
        <v>0</v>
      </c>
      <c r="F20" s="130">
        <f>SUM(F16:F19)</f>
        <v>0</v>
      </c>
    </row>
    <row r="21" spans="1:6" ht="15" x14ac:dyDescent="0.25">
      <c r="A21" s="2" t="s">
        <v>356</v>
      </c>
      <c r="B21" s="576" t="s">
        <v>536</v>
      </c>
      <c r="C21" s="577"/>
      <c r="D21" s="577"/>
      <c r="E21" s="577"/>
      <c r="F21" s="578"/>
    </row>
    <row r="22" spans="1:6" x14ac:dyDescent="0.2">
      <c r="A22" s="2" t="s">
        <v>356</v>
      </c>
      <c r="B22" s="475" t="s">
        <v>537</v>
      </c>
      <c r="C22" s="424"/>
      <c r="D22" s="425"/>
      <c r="E22" s="131"/>
      <c r="F22" s="131"/>
    </row>
    <row r="23" spans="1:6" x14ac:dyDescent="0.2">
      <c r="A23" s="2" t="s">
        <v>356</v>
      </c>
      <c r="B23" s="475" t="s">
        <v>868</v>
      </c>
      <c r="C23" s="424"/>
      <c r="D23" s="425"/>
      <c r="E23" s="131"/>
      <c r="F23" s="104"/>
    </row>
    <row r="24" spans="1:6" ht="25.5" customHeight="1" x14ac:dyDescent="0.2">
      <c r="A24" s="2" t="s">
        <v>356</v>
      </c>
      <c r="B24" s="475" t="s">
        <v>490</v>
      </c>
      <c r="C24" s="424"/>
      <c r="D24" s="425"/>
      <c r="E24" s="131"/>
      <c r="F24" s="132"/>
    </row>
    <row r="25" spans="1:6" x14ac:dyDescent="0.2">
      <c r="A25" s="2" t="s">
        <v>356</v>
      </c>
      <c r="B25" s="573" t="s">
        <v>538</v>
      </c>
      <c r="C25" s="574"/>
      <c r="D25" s="575"/>
      <c r="E25" s="130">
        <f>SUM(E22:E24)</f>
        <v>0</v>
      </c>
      <c r="F25" s="130">
        <f>SUM(F22,F24)</f>
        <v>0</v>
      </c>
    </row>
    <row r="26" spans="1:6" ht="15" x14ac:dyDescent="0.25">
      <c r="A26" s="2" t="s">
        <v>356</v>
      </c>
      <c r="B26" s="576" t="s">
        <v>349</v>
      </c>
      <c r="C26" s="577"/>
      <c r="D26" s="577"/>
      <c r="E26" s="577"/>
      <c r="F26" s="578"/>
    </row>
    <row r="27" spans="1:6" x14ac:dyDescent="0.2">
      <c r="A27" s="2" t="s">
        <v>356</v>
      </c>
      <c r="B27" s="423" t="s">
        <v>539</v>
      </c>
      <c r="C27" s="463"/>
      <c r="D27" s="464"/>
      <c r="E27" s="131"/>
      <c r="F27" s="131"/>
    </row>
    <row r="28" spans="1:6" ht="38.25" customHeight="1" x14ac:dyDescent="0.2">
      <c r="A28" s="2" t="s">
        <v>356</v>
      </c>
      <c r="B28" s="423" t="s">
        <v>491</v>
      </c>
      <c r="C28" s="463"/>
      <c r="D28" s="464"/>
      <c r="E28" s="131"/>
      <c r="F28" s="131"/>
    </row>
    <row r="29" spans="1:6" x14ac:dyDescent="0.2">
      <c r="A29" s="2" t="s">
        <v>356</v>
      </c>
      <c r="B29" s="423" t="s">
        <v>540</v>
      </c>
      <c r="C29" s="463"/>
      <c r="D29" s="464"/>
      <c r="E29" s="131"/>
      <c r="F29" s="131"/>
    </row>
    <row r="30" spans="1:6" x14ac:dyDescent="0.2"/>
    <row r="31" spans="1:6" ht="87" customHeight="1" x14ac:dyDescent="0.2">
      <c r="A31" s="2" t="s">
        <v>357</v>
      </c>
      <c r="B31" s="547" t="s">
        <v>162</v>
      </c>
      <c r="C31" s="500"/>
      <c r="D31" s="500"/>
      <c r="E31" s="500"/>
      <c r="F31" s="500"/>
    </row>
    <row r="32" spans="1:6" ht="36" x14ac:dyDescent="0.2">
      <c r="A32" s="2" t="s">
        <v>357</v>
      </c>
      <c r="B32" s="144"/>
      <c r="C32" s="625"/>
      <c r="D32" s="28" t="s">
        <v>541</v>
      </c>
      <c r="E32" s="28" t="s">
        <v>542</v>
      </c>
      <c r="F32" s="28" t="s">
        <v>543</v>
      </c>
    </row>
    <row r="33" spans="1:6" ht="36" x14ac:dyDescent="0.2">
      <c r="A33" s="2" t="s">
        <v>357</v>
      </c>
      <c r="B33" s="133" t="s">
        <v>544</v>
      </c>
      <c r="C33" s="134" t="s">
        <v>1029</v>
      </c>
      <c r="D33" s="389">
        <v>4243</v>
      </c>
      <c r="E33" s="135"/>
      <c r="F33" s="135"/>
    </row>
    <row r="34" spans="1:6" ht="24.75" customHeight="1" x14ac:dyDescent="0.2">
      <c r="A34" s="2" t="s">
        <v>357</v>
      </c>
      <c r="B34" s="133" t="s">
        <v>547</v>
      </c>
      <c r="C34" s="134" t="s">
        <v>492</v>
      </c>
      <c r="D34" s="135"/>
      <c r="E34" s="135"/>
      <c r="F34" s="135"/>
    </row>
    <row r="35" spans="1:6" ht="24" x14ac:dyDescent="0.2">
      <c r="A35" s="2" t="s">
        <v>357</v>
      </c>
      <c r="B35" s="133" t="s">
        <v>548</v>
      </c>
      <c r="C35" s="134" t="s">
        <v>549</v>
      </c>
      <c r="D35" s="135"/>
      <c r="E35" s="135"/>
      <c r="F35" s="135"/>
    </row>
    <row r="36" spans="1:6" ht="24" x14ac:dyDescent="0.2">
      <c r="A36" s="2" t="s">
        <v>357</v>
      </c>
      <c r="B36" s="133" t="s">
        <v>550</v>
      </c>
      <c r="C36" s="134" t="s">
        <v>493</v>
      </c>
      <c r="D36" s="135"/>
      <c r="E36" s="135"/>
      <c r="F36" s="135"/>
    </row>
    <row r="37" spans="1:6" ht="24" x14ac:dyDescent="0.2">
      <c r="A37" s="2" t="s">
        <v>357</v>
      </c>
      <c r="B37" s="133" t="s">
        <v>551</v>
      </c>
      <c r="C37" s="134" t="s">
        <v>258</v>
      </c>
      <c r="D37" s="135"/>
      <c r="E37" s="135"/>
      <c r="F37" s="135"/>
    </row>
    <row r="38" spans="1:6" ht="24" x14ac:dyDescent="0.2">
      <c r="A38" s="2" t="s">
        <v>357</v>
      </c>
      <c r="B38" s="133" t="s">
        <v>552</v>
      </c>
      <c r="C38" s="134" t="s">
        <v>259</v>
      </c>
      <c r="D38" s="135"/>
      <c r="E38" s="135"/>
      <c r="F38" s="135"/>
    </row>
    <row r="39" spans="1:6" ht="24" x14ac:dyDescent="0.2">
      <c r="A39" s="2" t="s">
        <v>357</v>
      </c>
      <c r="B39" s="133" t="s">
        <v>553</v>
      </c>
      <c r="C39" s="134" t="s">
        <v>260</v>
      </c>
      <c r="D39" s="135"/>
      <c r="E39" s="135"/>
      <c r="F39" s="135"/>
    </row>
    <row r="40" spans="1:6" ht="36" x14ac:dyDescent="0.2">
      <c r="A40" s="2" t="s">
        <v>357</v>
      </c>
      <c r="B40" s="133" t="s">
        <v>554</v>
      </c>
      <c r="C40" s="134" t="s">
        <v>566</v>
      </c>
      <c r="D40" s="135"/>
      <c r="E40" s="135"/>
      <c r="F40" s="135"/>
    </row>
    <row r="41" spans="1:6" ht="72" x14ac:dyDescent="0.2">
      <c r="A41" s="2" t="s">
        <v>357</v>
      </c>
      <c r="B41" s="133" t="s">
        <v>555</v>
      </c>
      <c r="C41" s="134" t="s">
        <v>261</v>
      </c>
      <c r="D41" s="136"/>
      <c r="E41" s="136"/>
      <c r="F41" s="136"/>
    </row>
    <row r="42" spans="1:6" ht="48" x14ac:dyDescent="0.2">
      <c r="A42" s="2" t="s">
        <v>357</v>
      </c>
      <c r="B42" s="133" t="s">
        <v>556</v>
      </c>
      <c r="C42" s="134" t="s">
        <v>923</v>
      </c>
      <c r="D42" s="137"/>
      <c r="E42" s="137"/>
      <c r="F42" s="137"/>
    </row>
    <row r="43" spans="1:6" ht="24" x14ac:dyDescent="0.2">
      <c r="A43" s="2" t="s">
        <v>357</v>
      </c>
      <c r="B43" s="138" t="s">
        <v>557</v>
      </c>
      <c r="C43" s="139" t="s">
        <v>262</v>
      </c>
      <c r="D43" s="137"/>
      <c r="E43" s="137"/>
      <c r="F43" s="137"/>
    </row>
    <row r="44" spans="1:6" ht="36.75" customHeight="1" x14ac:dyDescent="0.2">
      <c r="A44" s="2" t="s">
        <v>357</v>
      </c>
      <c r="B44" s="133" t="s">
        <v>558</v>
      </c>
      <c r="C44" s="134" t="s">
        <v>924</v>
      </c>
      <c r="D44" s="137"/>
      <c r="E44" s="137"/>
      <c r="F44" s="137"/>
    </row>
    <row r="45" spans="1:6" ht="48" x14ac:dyDescent="0.2">
      <c r="A45" s="2" t="s">
        <v>357</v>
      </c>
      <c r="B45" s="133" t="s">
        <v>559</v>
      </c>
      <c r="C45" s="134" t="s">
        <v>263</v>
      </c>
      <c r="D45" s="137"/>
      <c r="E45" s="137"/>
      <c r="F45" s="137"/>
    </row>
    <row r="46" spans="1:6" x14ac:dyDescent="0.2"/>
    <row r="47" spans="1:6" ht="75" customHeight="1" x14ac:dyDescent="0.2">
      <c r="A47" s="2" t="s">
        <v>565</v>
      </c>
      <c r="B47" s="596" t="s">
        <v>808</v>
      </c>
      <c r="C47" s="560"/>
      <c r="D47" s="560"/>
      <c r="E47" s="560"/>
      <c r="F47" s="560"/>
    </row>
    <row r="48" spans="1:6" ht="36" x14ac:dyDescent="0.2">
      <c r="A48" s="2" t="s">
        <v>565</v>
      </c>
      <c r="B48" s="144"/>
      <c r="C48" s="145"/>
      <c r="D48" s="28" t="s">
        <v>541</v>
      </c>
      <c r="E48" s="28" t="s">
        <v>560</v>
      </c>
      <c r="F48" s="28" t="s">
        <v>561</v>
      </c>
    </row>
    <row r="49" spans="1:6" ht="49.5" customHeight="1" x14ac:dyDescent="0.2">
      <c r="A49" s="2" t="s">
        <v>565</v>
      </c>
      <c r="B49" s="133" t="s">
        <v>562</v>
      </c>
      <c r="C49" s="134" t="s">
        <v>264</v>
      </c>
      <c r="D49" s="135"/>
      <c r="E49" s="135"/>
      <c r="F49" s="135"/>
    </row>
    <row r="50" spans="1:6" ht="36" x14ac:dyDescent="0.2">
      <c r="A50" s="2" t="s">
        <v>565</v>
      </c>
      <c r="B50" s="133" t="s">
        <v>563</v>
      </c>
      <c r="C50" s="134" t="s">
        <v>447</v>
      </c>
      <c r="D50" s="140"/>
      <c r="E50" s="140"/>
      <c r="F50" s="140"/>
    </row>
    <row r="51" spans="1:6" ht="36" x14ac:dyDescent="0.2">
      <c r="A51" s="2" t="s">
        <v>565</v>
      </c>
      <c r="B51" s="133" t="s">
        <v>564</v>
      </c>
      <c r="C51" s="134" t="s">
        <v>448</v>
      </c>
      <c r="D51" s="135"/>
      <c r="E51" s="135"/>
      <c r="F51" s="135"/>
    </row>
    <row r="52" spans="1:6" ht="36" x14ac:dyDescent="0.2">
      <c r="A52" s="2" t="s">
        <v>565</v>
      </c>
      <c r="B52" s="133" t="s">
        <v>197</v>
      </c>
      <c r="C52" s="134" t="s">
        <v>449</v>
      </c>
      <c r="D52" s="140"/>
      <c r="E52" s="140"/>
      <c r="F52" s="140"/>
    </row>
    <row r="53" spans="1:6" x14ac:dyDescent="0.2">
      <c r="A53"/>
    </row>
    <row r="54" spans="1:6" x14ac:dyDescent="0.2">
      <c r="A54" s="2" t="s">
        <v>358</v>
      </c>
      <c r="B54" s="214" t="s">
        <v>145</v>
      </c>
      <c r="C54" s="215"/>
      <c r="D54" s="216"/>
      <c r="E54" s="216"/>
      <c r="F54" s="216"/>
    </row>
    <row r="55" spans="1:6" x14ac:dyDescent="0.2">
      <c r="A55" s="2"/>
      <c r="B55" s="214"/>
      <c r="C55" s="214"/>
      <c r="D55" s="216"/>
      <c r="E55" s="216"/>
      <c r="F55" s="216"/>
    </row>
    <row r="56" spans="1:6" ht="27" customHeight="1" x14ac:dyDescent="0.2">
      <c r="A56" s="2"/>
      <c r="B56" s="214"/>
      <c r="C56" s="581" t="s">
        <v>424</v>
      </c>
      <c r="D56" s="582"/>
      <c r="E56" s="582"/>
      <c r="F56" s="582"/>
    </row>
    <row r="57" spans="1:6" ht="114.75" x14ac:dyDescent="0.2">
      <c r="A57" s="2"/>
      <c r="B57" s="214"/>
      <c r="C57" s="268" t="s">
        <v>1030</v>
      </c>
      <c r="D57" s="216"/>
      <c r="E57" s="216"/>
      <c r="F57" s="216"/>
    </row>
    <row r="58" spans="1:6" ht="38.25" x14ac:dyDescent="0.2">
      <c r="A58" s="2"/>
      <c r="B58" s="214"/>
      <c r="C58" s="268" t="s">
        <v>809</v>
      </c>
      <c r="D58" s="216"/>
      <c r="E58" s="216"/>
      <c r="F58" s="216"/>
    </row>
    <row r="59" spans="1:6" x14ac:dyDescent="0.2">
      <c r="B59" s="6"/>
      <c r="C59" s="6"/>
      <c r="D59" s="6"/>
      <c r="E59" s="6"/>
      <c r="F59" s="6"/>
    </row>
    <row r="60" spans="1:6" ht="66" customHeight="1" x14ac:dyDescent="0.2">
      <c r="A60" s="2" t="s">
        <v>359</v>
      </c>
      <c r="B60" s="595" t="s">
        <v>810</v>
      </c>
      <c r="C60" s="595"/>
      <c r="D60" s="595"/>
      <c r="E60" s="595"/>
      <c r="F60" s="146"/>
    </row>
    <row r="61" spans="1:6" ht="63" customHeight="1" x14ac:dyDescent="0.2">
      <c r="A61" s="2" t="s">
        <v>811</v>
      </c>
      <c r="B61" s="583" t="s">
        <v>813</v>
      </c>
      <c r="C61" s="583"/>
      <c r="D61" s="583"/>
      <c r="E61" s="584"/>
      <c r="F61" s="146"/>
    </row>
    <row r="62" spans="1:6" ht="30" customHeight="1" x14ac:dyDescent="0.2">
      <c r="A62" s="2" t="s">
        <v>360</v>
      </c>
      <c r="B62" s="595" t="s">
        <v>147</v>
      </c>
      <c r="C62" s="595"/>
      <c r="D62" s="595"/>
      <c r="E62" s="595"/>
      <c r="F62" s="147"/>
    </row>
    <row r="63" spans="1:6" ht="64.5" customHeight="1" x14ac:dyDescent="0.2">
      <c r="A63" s="2" t="s">
        <v>812</v>
      </c>
      <c r="B63" s="585" t="s">
        <v>148</v>
      </c>
      <c r="C63" s="585"/>
      <c r="D63" s="585"/>
      <c r="E63" s="586"/>
      <c r="F63" s="147"/>
    </row>
    <row r="64" spans="1:6" x14ac:dyDescent="0.2">
      <c r="A64" s="2"/>
      <c r="B64" s="14"/>
      <c r="C64" s="14"/>
      <c r="D64" s="14"/>
      <c r="E64" s="14"/>
    </row>
    <row r="65" spans="1:6" ht="27.75" customHeight="1" x14ac:dyDescent="0.2">
      <c r="B65" s="597" t="s">
        <v>907</v>
      </c>
      <c r="C65" s="412"/>
      <c r="D65" s="412"/>
      <c r="E65" s="412"/>
      <c r="F65" s="412"/>
    </row>
    <row r="66" spans="1:6" ht="15.75" x14ac:dyDescent="0.2">
      <c r="B66" s="148"/>
      <c r="C66" s="7"/>
      <c r="D66" s="7"/>
      <c r="E66" s="7"/>
      <c r="F66" s="7"/>
    </row>
    <row r="67" spans="1:6" ht="26.25" customHeight="1" x14ac:dyDescent="0.2">
      <c r="A67" s="2" t="s">
        <v>361</v>
      </c>
      <c r="B67" s="500" t="s">
        <v>146</v>
      </c>
      <c r="C67" s="500"/>
      <c r="D67" s="500"/>
      <c r="E67" s="500"/>
      <c r="F67" s="500"/>
    </row>
    <row r="68" spans="1:6" x14ac:dyDescent="0.2">
      <c r="A68" s="2" t="s">
        <v>361</v>
      </c>
      <c r="B68" s="453" t="s">
        <v>450</v>
      </c>
      <c r="C68" s="453"/>
      <c r="D68" s="453"/>
      <c r="E68" s="85"/>
    </row>
    <row r="69" spans="1:6" x14ac:dyDescent="0.2">
      <c r="A69" s="2" t="s">
        <v>361</v>
      </c>
      <c r="B69" s="453" t="s">
        <v>451</v>
      </c>
      <c r="C69" s="453"/>
      <c r="D69" s="453"/>
      <c r="E69" s="85"/>
    </row>
    <row r="70" spans="1:6" x14ac:dyDescent="0.2">
      <c r="A70" s="2" t="s">
        <v>361</v>
      </c>
      <c r="B70" s="453" t="s">
        <v>452</v>
      </c>
      <c r="C70" s="453"/>
      <c r="D70" s="453"/>
      <c r="E70" s="85"/>
    </row>
    <row r="71" spans="1:6" x14ac:dyDescent="0.2"/>
    <row r="72" spans="1:6" ht="40.5" customHeight="1" x14ac:dyDescent="0.2">
      <c r="A72" s="2" t="s">
        <v>361</v>
      </c>
      <c r="B72" s="451" t="s">
        <v>453</v>
      </c>
      <c r="C72" s="451"/>
      <c r="D72" s="451"/>
      <c r="E72" s="451"/>
      <c r="F72" s="110"/>
    </row>
    <row r="73" spans="1:6" x14ac:dyDescent="0.2">
      <c r="B73" s="7"/>
      <c r="C73" s="49"/>
      <c r="D73" s="7"/>
      <c r="E73" s="7"/>
      <c r="F73" s="27"/>
    </row>
    <row r="74" spans="1:6" ht="25.5" customHeight="1" x14ac:dyDescent="0.2">
      <c r="A74" s="2" t="s">
        <v>361</v>
      </c>
      <c r="B74" s="451" t="s">
        <v>454</v>
      </c>
      <c r="C74" s="451"/>
      <c r="D74" s="451"/>
      <c r="E74" s="451"/>
      <c r="F74" s="125"/>
    </row>
    <row r="75" spans="1:6" x14ac:dyDescent="0.2">
      <c r="F75" s="149"/>
    </row>
    <row r="76" spans="1:6" ht="26.25" customHeight="1" x14ac:dyDescent="0.2">
      <c r="A76" s="2" t="s">
        <v>361</v>
      </c>
      <c r="B76" s="451" t="s">
        <v>839</v>
      </c>
      <c r="C76" s="451"/>
      <c r="D76" s="451"/>
      <c r="E76" s="451"/>
      <c r="F76" s="125"/>
    </row>
    <row r="77" spans="1:6" ht="26.25" customHeight="1" x14ac:dyDescent="0.2">
      <c r="A77" s="2"/>
      <c r="B77" s="45"/>
      <c r="C77" s="45"/>
      <c r="D77" s="45"/>
      <c r="E77" s="45"/>
      <c r="F77" s="126"/>
    </row>
    <row r="78" spans="1:6" ht="12.75" customHeight="1" x14ac:dyDescent="0.2">
      <c r="A78" s="2" t="s">
        <v>362</v>
      </c>
      <c r="B78" s="500" t="s">
        <v>908</v>
      </c>
      <c r="C78" s="500"/>
      <c r="D78" s="500"/>
      <c r="E78" s="500"/>
      <c r="F78" s="500"/>
    </row>
    <row r="79" spans="1:6" x14ac:dyDescent="0.2">
      <c r="A79" s="2" t="s">
        <v>362</v>
      </c>
      <c r="B79" s="588" t="s">
        <v>909</v>
      </c>
      <c r="C79" s="461"/>
      <c r="D79" s="462"/>
      <c r="E79" s="9"/>
    </row>
    <row r="80" spans="1:6" x14ac:dyDescent="0.2">
      <c r="A80" s="2" t="s">
        <v>362</v>
      </c>
      <c r="B80" s="588" t="s">
        <v>205</v>
      </c>
      <c r="C80" s="461"/>
      <c r="D80" s="462"/>
      <c r="E80" s="9"/>
    </row>
    <row r="81" spans="1:6" x14ac:dyDescent="0.2">
      <c r="A81" s="2" t="s">
        <v>362</v>
      </c>
      <c r="B81" s="589" t="s">
        <v>690</v>
      </c>
      <c r="C81" s="443"/>
      <c r="D81" s="590"/>
      <c r="E81" s="9"/>
    </row>
    <row r="82" spans="1:6" x14ac:dyDescent="0.2">
      <c r="A82" s="2" t="s">
        <v>362</v>
      </c>
      <c r="B82" s="589" t="s">
        <v>691</v>
      </c>
      <c r="C82" s="443"/>
      <c r="D82" s="590"/>
      <c r="E82" s="9"/>
    </row>
    <row r="83" spans="1:6" x14ac:dyDescent="0.2">
      <c r="A83" s="2" t="s">
        <v>362</v>
      </c>
      <c r="B83" s="567" t="s">
        <v>47</v>
      </c>
      <c r="C83" s="466"/>
      <c r="D83" s="568"/>
      <c r="E83" s="9"/>
    </row>
    <row r="84" spans="1:6" x14ac:dyDescent="0.2">
      <c r="A84" s="2"/>
      <c r="B84" s="569"/>
      <c r="C84" s="413"/>
      <c r="D84" s="413"/>
      <c r="E84" s="63"/>
    </row>
    <row r="85" spans="1:6" x14ac:dyDescent="0.2"/>
    <row r="86" spans="1:6" ht="15.75" x14ac:dyDescent="0.2">
      <c r="B86" s="32" t="s">
        <v>202</v>
      </c>
    </row>
    <row r="87" spans="1:6" ht="12.75" customHeight="1" x14ac:dyDescent="0.2">
      <c r="B87" s="32"/>
    </row>
    <row r="88" spans="1:6" x14ac:dyDescent="0.2">
      <c r="A88" s="2" t="s">
        <v>363</v>
      </c>
      <c r="B88" s="500" t="s">
        <v>840</v>
      </c>
      <c r="C88" s="500"/>
      <c r="D88" s="500"/>
      <c r="E88" s="500"/>
      <c r="F88" s="500"/>
    </row>
    <row r="89" spans="1:6" x14ac:dyDescent="0.2">
      <c r="A89" s="2" t="s">
        <v>363</v>
      </c>
      <c r="B89" s="588" t="s">
        <v>203</v>
      </c>
      <c r="C89" s="461"/>
      <c r="D89" s="462"/>
      <c r="E89" s="9"/>
    </row>
    <row r="90" spans="1:6" x14ac:dyDescent="0.2">
      <c r="A90" s="2" t="s">
        <v>363</v>
      </c>
      <c r="B90" s="588" t="s">
        <v>204</v>
      </c>
      <c r="C90" s="461"/>
      <c r="D90" s="462"/>
      <c r="E90" s="9"/>
    </row>
    <row r="91" spans="1:6" x14ac:dyDescent="0.2">
      <c r="A91" s="2" t="s">
        <v>363</v>
      </c>
      <c r="B91" s="588" t="s">
        <v>205</v>
      </c>
      <c r="C91" s="461"/>
      <c r="D91" s="462"/>
      <c r="E91" s="9"/>
    </row>
    <row r="92" spans="1:6" x14ac:dyDescent="0.2">
      <c r="A92" s="2" t="s">
        <v>363</v>
      </c>
      <c r="B92" s="588" t="s">
        <v>206</v>
      </c>
      <c r="C92" s="461"/>
      <c r="D92" s="462"/>
      <c r="E92" s="9"/>
    </row>
    <row r="93" spans="1:6" x14ac:dyDescent="0.2">
      <c r="A93" s="2" t="s">
        <v>363</v>
      </c>
      <c r="B93" s="589" t="s">
        <v>692</v>
      </c>
      <c r="C93" s="443"/>
      <c r="D93" s="590"/>
      <c r="E93" s="9"/>
    </row>
    <row r="94" spans="1:6" x14ac:dyDescent="0.2">
      <c r="A94" s="2" t="s">
        <v>363</v>
      </c>
      <c r="B94" s="588" t="s">
        <v>207</v>
      </c>
      <c r="C94" s="461"/>
      <c r="D94" s="462"/>
      <c r="E94" s="9"/>
    </row>
    <row r="95" spans="1:6" x14ac:dyDescent="0.2">
      <c r="A95" s="2" t="s">
        <v>363</v>
      </c>
      <c r="B95" s="567" t="s">
        <v>47</v>
      </c>
      <c r="C95" s="466"/>
      <c r="D95" s="568"/>
      <c r="E95" s="9"/>
    </row>
    <row r="96" spans="1:6" x14ac:dyDescent="0.2">
      <c r="A96" s="2"/>
      <c r="B96" s="569"/>
      <c r="C96" s="413"/>
      <c r="D96" s="413"/>
      <c r="E96" s="63"/>
    </row>
    <row r="97" spans="1:6" x14ac:dyDescent="0.2"/>
    <row r="98" spans="1:6" x14ac:dyDescent="0.2">
      <c r="A98" s="2" t="s">
        <v>364</v>
      </c>
      <c r="B98" s="541" t="s">
        <v>208</v>
      </c>
      <c r="C98" s="541"/>
      <c r="D98" s="541"/>
      <c r="E98" s="541"/>
      <c r="F98" s="541"/>
    </row>
    <row r="99" spans="1:6" x14ac:dyDescent="0.2">
      <c r="A99" s="2" t="s">
        <v>364</v>
      </c>
      <c r="B99" s="453" t="s">
        <v>209</v>
      </c>
      <c r="C99" s="453"/>
      <c r="D99" s="453"/>
      <c r="E99" s="108"/>
      <c r="F99" s="150"/>
    </row>
    <row r="100" spans="1:6" x14ac:dyDescent="0.2">
      <c r="A100" s="2" t="s">
        <v>364</v>
      </c>
      <c r="B100" s="453" t="s">
        <v>210</v>
      </c>
      <c r="C100" s="453"/>
      <c r="D100" s="453"/>
      <c r="E100" s="108"/>
      <c r="F100" s="43"/>
    </row>
    <row r="101" spans="1:6" ht="27" customHeight="1" x14ac:dyDescent="0.2">
      <c r="A101" s="2" t="s">
        <v>364</v>
      </c>
      <c r="B101" s="451" t="s">
        <v>211</v>
      </c>
      <c r="C101" s="451"/>
      <c r="D101" s="451"/>
      <c r="E101" s="85"/>
      <c r="F101" s="43"/>
    </row>
    <row r="102" spans="1:6" x14ac:dyDescent="0.2"/>
    <row r="103" spans="1:6" x14ac:dyDescent="0.2">
      <c r="A103" s="2" t="s">
        <v>365</v>
      </c>
      <c r="B103" s="500" t="s">
        <v>911</v>
      </c>
      <c r="C103" s="500"/>
      <c r="D103" s="500"/>
      <c r="E103" s="500"/>
      <c r="F103" s="500"/>
    </row>
    <row r="104" spans="1:6" x14ac:dyDescent="0.2">
      <c r="A104" s="2" t="s">
        <v>365</v>
      </c>
      <c r="B104" s="40" t="s">
        <v>544</v>
      </c>
      <c r="C104" s="453" t="s">
        <v>910</v>
      </c>
      <c r="D104" s="453"/>
      <c r="E104" s="152"/>
      <c r="F104" s="151"/>
    </row>
    <row r="105" spans="1:6" x14ac:dyDescent="0.2">
      <c r="A105" s="2" t="s">
        <v>365</v>
      </c>
      <c r="B105" s="479"/>
      <c r="C105" s="479"/>
      <c r="D105" s="153" t="s">
        <v>516</v>
      </c>
      <c r="E105" s="31" t="s">
        <v>517</v>
      </c>
      <c r="F105" s="151"/>
    </row>
    <row r="106" spans="1:6" x14ac:dyDescent="0.2">
      <c r="A106" s="2" t="s">
        <v>365</v>
      </c>
      <c r="B106" s="154" t="s">
        <v>547</v>
      </c>
      <c r="C106" s="72" t="s">
        <v>912</v>
      </c>
      <c r="D106" s="85"/>
      <c r="E106" s="85"/>
      <c r="F106" s="151"/>
    </row>
    <row r="107" spans="1:6" x14ac:dyDescent="0.2">
      <c r="A107" s="2" t="s">
        <v>365</v>
      </c>
      <c r="B107" s="155"/>
      <c r="C107" s="72" t="s">
        <v>913</v>
      </c>
      <c r="D107" s="156"/>
    </row>
    <row r="108" spans="1:6" x14ac:dyDescent="0.2"/>
    <row r="109" spans="1:6" x14ac:dyDescent="0.2">
      <c r="A109" s="2" t="s">
        <v>366</v>
      </c>
      <c r="B109" s="541" t="s">
        <v>914</v>
      </c>
      <c r="C109" s="541"/>
    </row>
    <row r="110" spans="1:6" x14ac:dyDescent="0.2">
      <c r="A110" s="2" t="s">
        <v>366</v>
      </c>
      <c r="B110" s="453" t="s">
        <v>915</v>
      </c>
      <c r="C110" s="453"/>
      <c r="D110" s="108"/>
    </row>
    <row r="111" spans="1:6" x14ac:dyDescent="0.2">
      <c r="A111" s="2" t="s">
        <v>366</v>
      </c>
      <c r="B111" s="453" t="s">
        <v>916</v>
      </c>
      <c r="C111" s="453"/>
      <c r="D111" s="157"/>
    </row>
    <row r="112" spans="1:6" x14ac:dyDescent="0.2"/>
    <row r="113" spans="1:5" ht="15.75" x14ac:dyDescent="0.2">
      <c r="B113" s="32" t="s">
        <v>90</v>
      </c>
    </row>
    <row r="114" spans="1:5" ht="12.75" customHeight="1" x14ac:dyDescent="0.2">
      <c r="A114" s="181"/>
      <c r="B114" s="212" t="s">
        <v>841</v>
      </c>
      <c r="C114" s="193"/>
      <c r="D114" s="193"/>
      <c r="E114" s="193"/>
    </row>
    <row r="115" spans="1:5" x14ac:dyDescent="0.2">
      <c r="A115" s="2" t="s">
        <v>367</v>
      </c>
      <c r="B115" s="598" t="s">
        <v>91</v>
      </c>
      <c r="C115" s="598"/>
    </row>
    <row r="116" spans="1:5" x14ac:dyDescent="0.2">
      <c r="A116" s="2" t="s">
        <v>367</v>
      </c>
      <c r="B116" s="540" t="s">
        <v>92</v>
      </c>
      <c r="C116" s="540"/>
      <c r="D116" s="540"/>
    </row>
    <row r="117" spans="1:5" x14ac:dyDescent="0.2">
      <c r="A117" s="2" t="s">
        <v>367</v>
      </c>
      <c r="B117" s="453" t="s">
        <v>93</v>
      </c>
      <c r="C117" s="453"/>
      <c r="D117" s="511"/>
      <c r="E117" s="85"/>
    </row>
    <row r="118" spans="1:5" x14ac:dyDescent="0.2">
      <c r="A118" s="2" t="s">
        <v>367</v>
      </c>
      <c r="B118" s="453" t="s">
        <v>94</v>
      </c>
      <c r="C118" s="453"/>
      <c r="D118" s="453"/>
      <c r="E118" s="85"/>
    </row>
    <row r="119" spans="1:5" x14ac:dyDescent="0.2">
      <c r="A119" s="2" t="s">
        <v>367</v>
      </c>
      <c r="B119" s="453" t="s">
        <v>95</v>
      </c>
      <c r="C119" s="453"/>
      <c r="D119" s="453"/>
      <c r="E119" s="85"/>
    </row>
    <row r="120" spans="1:5" x14ac:dyDescent="0.2"/>
    <row r="121" spans="1:5" x14ac:dyDescent="0.2">
      <c r="A121" s="2" t="s">
        <v>367</v>
      </c>
      <c r="B121" s="453" t="s">
        <v>96</v>
      </c>
      <c r="C121" s="453"/>
      <c r="D121" s="453"/>
      <c r="E121" s="85"/>
    </row>
    <row r="122" spans="1:5" x14ac:dyDescent="0.2">
      <c r="A122" s="2" t="s">
        <v>367</v>
      </c>
      <c r="B122" s="453" t="s">
        <v>773</v>
      </c>
      <c r="C122" s="453"/>
      <c r="D122" s="453"/>
      <c r="E122" s="85"/>
    </row>
    <row r="123" spans="1:5" x14ac:dyDescent="0.2">
      <c r="A123" s="2" t="s">
        <v>367</v>
      </c>
      <c r="B123" s="453" t="s">
        <v>774</v>
      </c>
      <c r="C123" s="453"/>
      <c r="D123" s="453"/>
      <c r="E123" s="85"/>
    </row>
    <row r="124" spans="1:5" x14ac:dyDescent="0.2">
      <c r="A124" s="2" t="s">
        <v>367</v>
      </c>
      <c r="B124" s="453" t="s">
        <v>775</v>
      </c>
      <c r="C124" s="453"/>
      <c r="D124" s="453"/>
      <c r="E124" s="85"/>
    </row>
    <row r="125" spans="1:5" x14ac:dyDescent="0.2">
      <c r="A125" s="2" t="s">
        <v>367</v>
      </c>
      <c r="B125" s="567" t="s">
        <v>47</v>
      </c>
      <c r="C125" s="466"/>
      <c r="D125" s="568"/>
      <c r="E125" s="9"/>
    </row>
    <row r="126" spans="1:5" x14ac:dyDescent="0.2">
      <c r="A126" s="2"/>
      <c r="B126" s="569"/>
      <c r="C126" s="413"/>
      <c r="D126" s="413"/>
      <c r="E126" s="63"/>
    </row>
    <row r="127" spans="1:5" x14ac:dyDescent="0.2"/>
    <row r="128" spans="1:5" x14ac:dyDescent="0.2">
      <c r="A128" s="2" t="s">
        <v>368</v>
      </c>
      <c r="B128" s="541" t="s">
        <v>776</v>
      </c>
      <c r="C128" s="541"/>
    </row>
    <row r="129" spans="1:6" x14ac:dyDescent="0.2">
      <c r="A129" s="2" t="s">
        <v>368</v>
      </c>
      <c r="B129" s="541" t="s">
        <v>917</v>
      </c>
      <c r="C129" s="459"/>
    </row>
    <row r="130" spans="1:6" x14ac:dyDescent="0.2">
      <c r="A130" s="2" t="s">
        <v>368</v>
      </c>
      <c r="B130" s="453" t="s">
        <v>777</v>
      </c>
      <c r="C130" s="453"/>
      <c r="D130" s="453"/>
      <c r="E130" s="85"/>
    </row>
    <row r="131" spans="1:6" x14ac:dyDescent="0.2">
      <c r="A131" s="2" t="s">
        <v>368</v>
      </c>
      <c r="B131" s="453" t="s">
        <v>778</v>
      </c>
      <c r="C131" s="453"/>
      <c r="D131" s="453"/>
      <c r="E131" s="85"/>
    </row>
    <row r="132" spans="1:6" x14ac:dyDescent="0.2">
      <c r="A132" s="2" t="s">
        <v>368</v>
      </c>
      <c r="B132" s="453" t="s">
        <v>779</v>
      </c>
      <c r="C132" s="453"/>
      <c r="D132" s="453"/>
      <c r="E132" s="85"/>
    </row>
    <row r="133" spans="1:6" x14ac:dyDescent="0.2">
      <c r="A133" s="2" t="s">
        <v>368</v>
      </c>
      <c r="B133" s="453" t="s">
        <v>780</v>
      </c>
      <c r="C133" s="453"/>
      <c r="D133" s="453"/>
      <c r="E133" s="85"/>
    </row>
    <row r="134" spans="1:6" x14ac:dyDescent="0.2">
      <c r="A134" s="2" t="s">
        <v>368</v>
      </c>
      <c r="B134" s="453" t="s">
        <v>455</v>
      </c>
      <c r="C134" s="453"/>
      <c r="D134" s="453"/>
      <c r="E134" s="85"/>
    </row>
    <row r="135" spans="1:6" x14ac:dyDescent="0.2">
      <c r="A135" s="2" t="s">
        <v>368</v>
      </c>
      <c r="B135" s="453" t="s">
        <v>781</v>
      </c>
      <c r="C135" s="453"/>
      <c r="D135" s="453"/>
      <c r="E135" s="85"/>
    </row>
    <row r="136" spans="1:6" x14ac:dyDescent="0.2">
      <c r="A136" s="2" t="s">
        <v>368</v>
      </c>
      <c r="B136" s="453" t="s">
        <v>782</v>
      </c>
      <c r="C136" s="453"/>
      <c r="D136" s="453"/>
      <c r="E136" s="85"/>
    </row>
    <row r="137" spans="1:6" x14ac:dyDescent="0.2">
      <c r="A137" s="2" t="s">
        <v>368</v>
      </c>
      <c r="B137" s="567" t="s">
        <v>47</v>
      </c>
      <c r="C137" s="466"/>
      <c r="D137" s="568"/>
      <c r="E137" s="9"/>
    </row>
    <row r="138" spans="1:6" x14ac:dyDescent="0.2">
      <c r="A138" s="2"/>
      <c r="B138" s="569"/>
      <c r="C138" s="413"/>
      <c r="D138" s="413"/>
      <c r="E138" s="63"/>
    </row>
    <row r="139" spans="1:6" x14ac:dyDescent="0.2"/>
    <row r="140" spans="1:6" x14ac:dyDescent="0.2">
      <c r="A140" s="2" t="s">
        <v>369</v>
      </c>
      <c r="B140" s="541" t="s">
        <v>163</v>
      </c>
      <c r="C140" s="459"/>
      <c r="D140" s="459"/>
      <c r="E140" s="459"/>
      <c r="F140" s="459"/>
    </row>
    <row r="141" spans="1:6" x14ac:dyDescent="0.2">
      <c r="A141" s="2" t="s">
        <v>369</v>
      </c>
      <c r="B141" s="587"/>
      <c r="C141" s="587"/>
      <c r="D141" s="159" t="s">
        <v>783</v>
      </c>
      <c r="E141" s="159" t="s">
        <v>784</v>
      </c>
    </row>
    <row r="142" spans="1:6" x14ac:dyDescent="0.2">
      <c r="A142" s="2" t="s">
        <v>369</v>
      </c>
      <c r="B142" s="591" t="s">
        <v>785</v>
      </c>
      <c r="C142" s="591"/>
      <c r="D142" s="25"/>
      <c r="E142" s="25"/>
    </row>
    <row r="143" spans="1:6" x14ac:dyDescent="0.2">
      <c r="A143" s="2" t="s">
        <v>369</v>
      </c>
      <c r="B143" s="591" t="s">
        <v>786</v>
      </c>
      <c r="C143" s="591"/>
      <c r="D143" s="25"/>
      <c r="E143" s="25"/>
    </row>
    <row r="144" spans="1:6" x14ac:dyDescent="0.2">
      <c r="A144" s="2" t="s">
        <v>369</v>
      </c>
      <c r="B144" s="591" t="s">
        <v>787</v>
      </c>
      <c r="C144" s="591"/>
      <c r="D144" s="25"/>
      <c r="E144" s="25"/>
    </row>
    <row r="145" spans="1:5" x14ac:dyDescent="0.2">
      <c r="A145" s="2" t="s">
        <v>369</v>
      </c>
      <c r="B145" s="591" t="s">
        <v>788</v>
      </c>
      <c r="C145" s="591"/>
      <c r="D145" s="25"/>
      <c r="E145" s="25"/>
    </row>
    <row r="146" spans="1:5" x14ac:dyDescent="0.2">
      <c r="A146" s="2" t="s">
        <v>369</v>
      </c>
      <c r="B146" s="591" t="s">
        <v>789</v>
      </c>
      <c r="C146" s="591"/>
      <c r="D146" s="25"/>
      <c r="E146" s="25"/>
    </row>
    <row r="147" spans="1:5" x14ac:dyDescent="0.2">
      <c r="A147" s="2" t="s">
        <v>369</v>
      </c>
      <c r="B147" s="591" t="s">
        <v>790</v>
      </c>
      <c r="C147" s="591"/>
      <c r="D147" s="25"/>
      <c r="E147" s="141"/>
    </row>
    <row r="148" spans="1:5" x14ac:dyDescent="0.2">
      <c r="A148" s="2" t="s">
        <v>369</v>
      </c>
      <c r="B148" s="591" t="s">
        <v>791</v>
      </c>
      <c r="C148" s="591"/>
      <c r="D148" s="25"/>
      <c r="E148" s="25"/>
    </row>
    <row r="149" spans="1:5" x14ac:dyDescent="0.2">
      <c r="A149" s="2" t="s">
        <v>369</v>
      </c>
      <c r="B149" s="591" t="s">
        <v>956</v>
      </c>
      <c r="C149" s="591"/>
      <c r="D149" s="25"/>
      <c r="E149" s="25"/>
    </row>
    <row r="150" spans="1:5" x14ac:dyDescent="0.2">
      <c r="A150" s="2" t="s">
        <v>369</v>
      </c>
      <c r="B150" s="591" t="s">
        <v>792</v>
      </c>
      <c r="C150" s="591"/>
      <c r="D150" s="25"/>
      <c r="E150" s="25"/>
    </row>
    <row r="151" spans="1:5" x14ac:dyDescent="0.2">
      <c r="A151" s="2" t="s">
        <v>369</v>
      </c>
      <c r="B151" s="591" t="s">
        <v>793</v>
      </c>
      <c r="C151" s="591"/>
      <c r="D151" s="25"/>
      <c r="E151" s="25"/>
    </row>
    <row r="152" spans="1:5" x14ac:dyDescent="0.2">
      <c r="A152" s="2" t="s">
        <v>369</v>
      </c>
      <c r="B152" s="591" t="s">
        <v>794</v>
      </c>
      <c r="C152" s="591"/>
      <c r="D152" s="25"/>
      <c r="E152" s="25"/>
    </row>
    <row r="153" spans="1:5" x14ac:dyDescent="0.2"/>
    <row r="154" spans="1:5" ht="55.5" customHeight="1" x14ac:dyDescent="0.2">
      <c r="A154" s="226" t="s">
        <v>613</v>
      </c>
      <c r="B154" s="579" t="s">
        <v>614</v>
      </c>
      <c r="C154" s="580"/>
      <c r="D154" s="580"/>
      <c r="E154" s="580"/>
    </row>
    <row r="155" spans="1:5" x14ac:dyDescent="0.2">
      <c r="B155" s="557"/>
      <c r="C155" s="557"/>
      <c r="D155" s="557"/>
      <c r="E155" s="557"/>
    </row>
    <row r="156" spans="1:5" x14ac:dyDescent="0.2">
      <c r="B156" s="557"/>
      <c r="C156" s="557"/>
      <c r="D156" s="557"/>
      <c r="E156" s="557"/>
    </row>
    <row r="157" spans="1:5" x14ac:dyDescent="0.2">
      <c r="B157" s="557"/>
      <c r="C157" s="557"/>
      <c r="D157" s="557"/>
      <c r="E157" s="557"/>
    </row>
    <row r="158" spans="1:5" x14ac:dyDescent="0.2">
      <c r="B158" s="557"/>
      <c r="C158" s="557"/>
      <c r="D158" s="557"/>
      <c r="E158" s="557"/>
    </row>
    <row r="159" spans="1:5" x14ac:dyDescent="0.2"/>
  </sheetData>
  <mergeCells count="103">
    <mergeCell ref="B69:D69"/>
    <mergeCell ref="B89:D89"/>
    <mergeCell ref="B84:D84"/>
    <mergeCell ref="B88:F88"/>
    <mergeCell ref="B82:D82"/>
    <mergeCell ref="B83:D83"/>
    <mergeCell ref="B90:D90"/>
    <mergeCell ref="B80:D80"/>
    <mergeCell ref="B81:D81"/>
    <mergeCell ref="B70:D70"/>
    <mergeCell ref="B74:E74"/>
    <mergeCell ref="B78:F78"/>
    <mergeCell ref="B79:D79"/>
    <mergeCell ref="B140:F140"/>
    <mergeCell ref="B137:D137"/>
    <mergeCell ref="B138:D138"/>
    <mergeCell ref="B130:D130"/>
    <mergeCell ref="B131:D131"/>
    <mergeCell ref="B132:D132"/>
    <mergeCell ref="B133:D133"/>
    <mergeCell ref="B134:D134"/>
    <mergeCell ref="B135:D135"/>
    <mergeCell ref="B128:C128"/>
    <mergeCell ref="B116:D116"/>
    <mergeCell ref="B129:C129"/>
    <mergeCell ref="B117:D117"/>
    <mergeCell ref="B118:D118"/>
    <mergeCell ref="B119:D119"/>
    <mergeCell ref="B125:D125"/>
    <mergeCell ref="B136:D136"/>
    <mergeCell ref="B91:D91"/>
    <mergeCell ref="B105:C105"/>
    <mergeCell ref="C104:D104"/>
    <mergeCell ref="B109:C109"/>
    <mergeCell ref="B126:D126"/>
    <mergeCell ref="B122:D122"/>
    <mergeCell ref="B123:D123"/>
    <mergeCell ref="B124:D124"/>
    <mergeCell ref="B121:D121"/>
    <mergeCell ref="B110:C110"/>
    <mergeCell ref="B111:C111"/>
    <mergeCell ref="B115:C115"/>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A1:F1"/>
    <mergeCell ref="B15:F15"/>
    <mergeCell ref="B16:D16"/>
    <mergeCell ref="B12:C12"/>
    <mergeCell ref="B9:F9"/>
    <mergeCell ref="B10:C10"/>
    <mergeCell ref="B11:C11"/>
    <mergeCell ref="B17:D17"/>
    <mergeCell ref="B3:D3"/>
    <mergeCell ref="B4:F4"/>
    <mergeCell ref="B6:D6"/>
    <mergeCell ref="B7:D7"/>
    <mergeCell ref="B14:D14"/>
    <mergeCell ref="B18:D18"/>
    <mergeCell ref="B19:D19"/>
    <mergeCell ref="B20:D20"/>
    <mergeCell ref="B21:F21"/>
    <mergeCell ref="B22:D22"/>
    <mergeCell ref="B23:D23"/>
    <mergeCell ref="B24:D24"/>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L37" sqref="L37"/>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0" t="s">
        <v>164</v>
      </c>
      <c r="B1" s="410"/>
      <c r="C1" s="410"/>
      <c r="D1" s="410"/>
      <c r="E1" s="410"/>
      <c r="F1" s="410"/>
      <c r="G1" s="410"/>
      <c r="H1" s="410"/>
      <c r="I1" s="410"/>
      <c r="J1" s="410"/>
      <c r="K1" s="410"/>
    </row>
    <row r="2" spans="1:17" x14ac:dyDescent="0.2"/>
    <row r="3" spans="1:17" ht="38.25" customHeight="1" x14ac:dyDescent="0.2">
      <c r="A3" s="3" t="s">
        <v>193</v>
      </c>
      <c r="B3" s="610" t="s">
        <v>1031</v>
      </c>
      <c r="C3" s="611"/>
      <c r="D3" s="611"/>
      <c r="E3" s="611"/>
      <c r="F3" s="611"/>
      <c r="G3" s="611"/>
      <c r="H3" s="611"/>
      <c r="I3" s="611"/>
      <c r="J3" s="611"/>
      <c r="K3" s="611"/>
    </row>
    <row r="4" spans="1:17" ht="66" customHeight="1" x14ac:dyDescent="0.2">
      <c r="B4" s="599" t="s">
        <v>814</v>
      </c>
      <c r="C4" s="599"/>
      <c r="D4" s="599"/>
      <c r="E4" s="599"/>
      <c r="F4" s="599"/>
      <c r="G4" s="599"/>
      <c r="H4" s="599"/>
      <c r="I4" s="599"/>
      <c r="J4" s="599"/>
      <c r="K4" s="599"/>
    </row>
    <row r="5" spans="1:17" s="238" customFormat="1" x14ac:dyDescent="0.2">
      <c r="B5" s="239"/>
      <c r="C5" s="240"/>
      <c r="D5" s="237"/>
      <c r="E5" s="237"/>
      <c r="F5" s="237"/>
      <c r="G5" s="237"/>
      <c r="H5" s="237"/>
      <c r="I5" s="241"/>
      <c r="J5" s="239" t="s">
        <v>876</v>
      </c>
      <c r="K5" s="239" t="s">
        <v>877</v>
      </c>
    </row>
    <row r="6" spans="1:17" s="235" customFormat="1" ht="55.5" customHeight="1" x14ac:dyDescent="0.2">
      <c r="B6" s="236"/>
      <c r="C6" s="599" t="s">
        <v>869</v>
      </c>
      <c r="D6" s="599"/>
      <c r="E6" s="599"/>
      <c r="F6" s="599"/>
      <c r="G6" s="599"/>
      <c r="H6" s="599"/>
      <c r="I6" s="599"/>
      <c r="J6" s="242" t="s">
        <v>878</v>
      </c>
      <c r="K6" s="242" t="s">
        <v>879</v>
      </c>
    </row>
    <row r="7" spans="1:17" s="235" customFormat="1" ht="46.5" customHeight="1" x14ac:dyDescent="0.2">
      <c r="B7" s="236"/>
      <c r="C7" s="599" t="s">
        <v>870</v>
      </c>
      <c r="D7" s="599"/>
      <c r="E7" s="599"/>
      <c r="F7" s="599"/>
      <c r="G7" s="599"/>
      <c r="H7" s="599"/>
      <c r="I7" s="599"/>
      <c r="J7" s="242" t="s">
        <v>878</v>
      </c>
      <c r="K7" s="242" t="s">
        <v>480</v>
      </c>
    </row>
    <row r="8" spans="1:17" s="235" customFormat="1" ht="24.75" customHeight="1" x14ac:dyDescent="0.2">
      <c r="B8" s="236"/>
      <c r="C8" s="599" t="s">
        <v>871</v>
      </c>
      <c r="D8" s="599"/>
      <c r="E8" s="599"/>
      <c r="F8" s="599"/>
      <c r="G8" s="599"/>
      <c r="H8" s="599"/>
      <c r="I8" s="599"/>
      <c r="J8" s="242" t="s">
        <v>878</v>
      </c>
      <c r="K8" s="242" t="s">
        <v>880</v>
      </c>
    </row>
    <row r="9" spans="1:17" s="235" customFormat="1" ht="25.5" customHeight="1" x14ac:dyDescent="0.2">
      <c r="B9" s="236"/>
      <c r="C9" s="599" t="s">
        <v>872</v>
      </c>
      <c r="D9" s="599"/>
      <c r="E9" s="599"/>
      <c r="F9" s="599"/>
      <c r="G9" s="599"/>
      <c r="H9" s="599"/>
      <c r="I9" s="599"/>
      <c r="J9" s="242" t="s">
        <v>878</v>
      </c>
      <c r="K9" s="242" t="s">
        <v>878</v>
      </c>
    </row>
    <row r="10" spans="1:17" s="235" customFormat="1" x14ac:dyDescent="0.2">
      <c r="B10" s="236"/>
      <c r="C10" s="599" t="s">
        <v>873</v>
      </c>
      <c r="D10" s="599"/>
      <c r="E10" s="599"/>
      <c r="F10" s="599"/>
      <c r="G10" s="599"/>
      <c r="H10" s="599"/>
      <c r="I10" s="599"/>
      <c r="J10" s="242" t="s">
        <v>880</v>
      </c>
      <c r="K10" s="242" t="s">
        <v>878</v>
      </c>
    </row>
    <row r="11" spans="1:17" s="235" customFormat="1" x14ac:dyDescent="0.2">
      <c r="B11" s="236"/>
      <c r="C11" s="599" t="s">
        <v>874</v>
      </c>
      <c r="D11" s="599"/>
      <c r="E11" s="599"/>
      <c r="F11" s="599"/>
      <c r="G11" s="599"/>
      <c r="H11" s="599"/>
      <c r="I11" s="599"/>
      <c r="J11" s="242" t="s">
        <v>878</v>
      </c>
      <c r="K11" s="242" t="s">
        <v>878</v>
      </c>
    </row>
    <row r="12" spans="1:17" s="235" customFormat="1" x14ac:dyDescent="0.2">
      <c r="B12" s="236"/>
      <c r="C12" s="599" t="s">
        <v>875</v>
      </c>
      <c r="D12" s="599"/>
      <c r="E12" s="599"/>
      <c r="F12" s="599"/>
      <c r="G12" s="599"/>
      <c r="H12" s="599"/>
      <c r="I12" s="599"/>
      <c r="J12" s="242" t="s">
        <v>878</v>
      </c>
      <c r="K12" s="242" t="s">
        <v>880</v>
      </c>
    </row>
    <row r="13" spans="1:17" ht="12.75" customHeight="1" x14ac:dyDescent="0.2">
      <c r="B13" s="164"/>
      <c r="C13" s="164"/>
      <c r="D13" s="164"/>
      <c r="E13" s="164"/>
      <c r="F13" s="164"/>
      <c r="G13" s="164"/>
      <c r="H13" s="164"/>
      <c r="I13" s="164"/>
      <c r="J13" s="164"/>
      <c r="K13" s="164"/>
      <c r="Q13" s="297"/>
    </row>
    <row r="14" spans="1:17" s="243" customFormat="1" ht="25.5" customHeight="1" x14ac:dyDescent="0.2">
      <c r="B14" s="603" t="s">
        <v>881</v>
      </c>
      <c r="C14" s="604"/>
      <c r="D14" s="604"/>
      <c r="E14" s="604"/>
      <c r="F14" s="604"/>
      <c r="G14" s="604"/>
      <c r="H14" s="604"/>
      <c r="I14" s="604"/>
      <c r="J14" s="604"/>
      <c r="K14" s="604"/>
    </row>
    <row r="15" spans="1:17" s="243" customFormat="1" ht="49.5" customHeight="1" x14ac:dyDescent="0.2">
      <c r="B15" s="603" t="s">
        <v>882</v>
      </c>
      <c r="C15" s="604"/>
      <c r="D15" s="604"/>
      <c r="E15" s="604"/>
      <c r="F15" s="604"/>
      <c r="G15" s="604"/>
      <c r="H15" s="604"/>
      <c r="I15" s="604"/>
      <c r="J15" s="604"/>
      <c r="K15" s="604"/>
    </row>
    <row r="16" spans="1:17" ht="25.5" customHeight="1" x14ac:dyDescent="0.2">
      <c r="B16" s="603" t="s">
        <v>834</v>
      </c>
      <c r="C16" s="603"/>
      <c r="D16" s="603"/>
      <c r="E16" s="603"/>
      <c r="F16" s="603"/>
      <c r="G16" s="603"/>
      <c r="H16" s="603"/>
      <c r="I16" s="603"/>
      <c r="J16" s="603"/>
      <c r="K16" s="603"/>
    </row>
    <row r="17" spans="1:12" ht="64.5" customHeight="1" x14ac:dyDescent="0.2">
      <c r="B17" s="603" t="s">
        <v>149</v>
      </c>
      <c r="C17" s="604"/>
      <c r="D17" s="604"/>
      <c r="E17" s="604"/>
      <c r="F17" s="604"/>
      <c r="G17" s="604"/>
      <c r="H17" s="604"/>
      <c r="I17" s="604"/>
      <c r="J17" s="604"/>
      <c r="K17" s="604"/>
    </row>
    <row r="18" spans="1:12" ht="12.75" customHeight="1" x14ac:dyDescent="0.2">
      <c r="B18" s="605" t="s">
        <v>766</v>
      </c>
      <c r="C18" s="606"/>
      <c r="D18" s="606"/>
      <c r="E18" s="606"/>
      <c r="F18" s="606"/>
      <c r="G18" s="606"/>
      <c r="H18" s="606"/>
      <c r="I18" s="606"/>
      <c r="J18" s="606"/>
      <c r="K18" s="606"/>
    </row>
    <row r="19" spans="1:12" ht="12.75" customHeight="1" x14ac:dyDescent="0.2">
      <c r="B19" s="606"/>
      <c r="C19" s="606"/>
      <c r="D19" s="606"/>
      <c r="E19" s="606"/>
      <c r="F19" s="606"/>
      <c r="G19" s="606"/>
      <c r="H19" s="606"/>
      <c r="I19" s="606"/>
      <c r="J19" s="606"/>
      <c r="K19" s="606"/>
    </row>
    <row r="20" spans="1:12" x14ac:dyDescent="0.2">
      <c r="C20" s="143"/>
      <c r="D20" s="143"/>
      <c r="E20" s="143"/>
      <c r="F20" s="143"/>
      <c r="G20" s="143"/>
      <c r="H20" s="143"/>
      <c r="I20" s="143"/>
      <c r="J20" s="143"/>
      <c r="K20" s="143"/>
    </row>
    <row r="21" spans="1:12" x14ac:dyDescent="0.2">
      <c r="A21" s="3" t="s">
        <v>193</v>
      </c>
      <c r="B21" s="600"/>
      <c r="C21" s="601"/>
      <c r="D21" s="601"/>
      <c r="E21" s="601"/>
      <c r="F21" s="601"/>
      <c r="G21" s="601"/>
      <c r="H21" s="602"/>
      <c r="I21" s="159" t="s">
        <v>165</v>
      </c>
      <c r="J21" s="159" t="s">
        <v>166</v>
      </c>
      <c r="K21" s="159" t="s">
        <v>275</v>
      </c>
    </row>
    <row r="22" spans="1:12" x14ac:dyDescent="0.2">
      <c r="A22" s="3" t="s">
        <v>193</v>
      </c>
      <c r="B22" s="160" t="s">
        <v>167</v>
      </c>
      <c r="C22" s="424" t="s">
        <v>168</v>
      </c>
      <c r="D22" s="424"/>
      <c r="E22" s="424"/>
      <c r="F22" s="424"/>
      <c r="G22" s="424"/>
      <c r="H22" s="425"/>
      <c r="I22" s="388">
        <v>981</v>
      </c>
      <c r="J22" s="388">
        <v>1069</v>
      </c>
      <c r="K22" s="388">
        <f>I22+J22</f>
        <v>2050</v>
      </c>
      <c r="L22" s="619"/>
    </row>
    <row r="23" spans="1:12" x14ac:dyDescent="0.2">
      <c r="A23" s="3" t="s">
        <v>193</v>
      </c>
      <c r="B23" s="160" t="s">
        <v>169</v>
      </c>
      <c r="C23" s="424" t="s">
        <v>170</v>
      </c>
      <c r="D23" s="424"/>
      <c r="E23" s="424"/>
      <c r="F23" s="424"/>
      <c r="G23" s="424"/>
      <c r="H23" s="425"/>
      <c r="I23" s="388">
        <v>301</v>
      </c>
      <c r="J23" s="388">
        <v>358</v>
      </c>
      <c r="K23" s="388">
        <f t="shared" ref="K23:K26" si="0">I23+J23</f>
        <v>659</v>
      </c>
    </row>
    <row r="24" spans="1:12" x14ac:dyDescent="0.2">
      <c r="A24" s="3" t="s">
        <v>193</v>
      </c>
      <c r="B24" s="160" t="s">
        <v>171</v>
      </c>
      <c r="C24" s="424" t="s">
        <v>172</v>
      </c>
      <c r="D24" s="424"/>
      <c r="E24" s="424"/>
      <c r="F24" s="424"/>
      <c r="G24" s="424"/>
      <c r="H24" s="425"/>
      <c r="I24" s="388">
        <v>488</v>
      </c>
      <c r="J24" s="388">
        <v>543</v>
      </c>
      <c r="K24" s="388">
        <f t="shared" si="0"/>
        <v>1031</v>
      </c>
    </row>
    <row r="25" spans="1:12" x14ac:dyDescent="0.2">
      <c r="A25" s="3" t="s">
        <v>193</v>
      </c>
      <c r="B25" s="160" t="s">
        <v>173</v>
      </c>
      <c r="C25" s="424" t="s">
        <v>174</v>
      </c>
      <c r="D25" s="424"/>
      <c r="E25" s="424"/>
      <c r="F25" s="424"/>
      <c r="G25" s="424"/>
      <c r="H25" s="425"/>
      <c r="I25" s="388">
        <v>493</v>
      </c>
      <c r="J25" s="388">
        <v>526</v>
      </c>
      <c r="K25" s="388">
        <f t="shared" si="0"/>
        <v>1019</v>
      </c>
    </row>
    <row r="26" spans="1:12" ht="14.25" customHeight="1" x14ac:dyDescent="0.2">
      <c r="A26" s="3" t="s">
        <v>193</v>
      </c>
      <c r="B26" s="160" t="s">
        <v>175</v>
      </c>
      <c r="C26" s="424" t="s">
        <v>176</v>
      </c>
      <c r="D26" s="424"/>
      <c r="E26" s="424"/>
      <c r="F26" s="424"/>
      <c r="G26" s="424"/>
      <c r="H26" s="425"/>
      <c r="I26" s="388">
        <v>51</v>
      </c>
      <c r="J26" s="388">
        <v>5</v>
      </c>
      <c r="K26" s="388">
        <f t="shared" si="0"/>
        <v>56</v>
      </c>
    </row>
    <row r="27" spans="1:12" ht="25.5" customHeight="1" x14ac:dyDescent="0.2">
      <c r="A27" s="3" t="s">
        <v>193</v>
      </c>
      <c r="B27" s="161" t="s">
        <v>177</v>
      </c>
      <c r="C27" s="572" t="s">
        <v>150</v>
      </c>
      <c r="D27" s="572"/>
      <c r="E27" s="572"/>
      <c r="F27" s="572"/>
      <c r="G27" s="572"/>
      <c r="H27" s="565"/>
      <c r="I27" s="388">
        <v>839</v>
      </c>
      <c r="J27" s="388"/>
      <c r="K27" s="388"/>
      <c r="L27" s="620"/>
    </row>
    <row r="28" spans="1:12" ht="26.25" customHeight="1" x14ac:dyDescent="0.2">
      <c r="A28" s="3" t="s">
        <v>193</v>
      </c>
      <c r="B28" s="161" t="s">
        <v>178</v>
      </c>
      <c r="C28" s="424" t="s">
        <v>179</v>
      </c>
      <c r="D28" s="424"/>
      <c r="E28" s="424"/>
      <c r="F28" s="424"/>
      <c r="G28" s="424"/>
      <c r="H28" s="425"/>
      <c r="I28" s="388"/>
      <c r="J28" s="388"/>
      <c r="K28" s="388"/>
    </row>
    <row r="29" spans="1:12" x14ac:dyDescent="0.2">
      <c r="A29" s="3" t="s">
        <v>193</v>
      </c>
      <c r="B29" s="160" t="s">
        <v>180</v>
      </c>
      <c r="C29" s="424" t="s">
        <v>181</v>
      </c>
      <c r="D29" s="424"/>
      <c r="E29" s="424"/>
      <c r="F29" s="424"/>
      <c r="G29" s="424"/>
      <c r="H29" s="425"/>
      <c r="I29" s="388"/>
      <c r="J29" s="388"/>
      <c r="K29" s="388"/>
    </row>
    <row r="30" spans="1:12" ht="25.5" customHeight="1" x14ac:dyDescent="0.2">
      <c r="A30" s="3" t="s">
        <v>193</v>
      </c>
      <c r="B30" s="160" t="s">
        <v>182</v>
      </c>
      <c r="C30" s="424" t="s">
        <v>414</v>
      </c>
      <c r="D30" s="424"/>
      <c r="E30" s="424"/>
      <c r="F30" s="424"/>
      <c r="G30" s="424"/>
      <c r="H30" s="425"/>
      <c r="I30" s="388"/>
      <c r="J30" s="388"/>
      <c r="K30" s="388"/>
    </row>
    <row r="31" spans="1:12" ht="25.5" customHeight="1" x14ac:dyDescent="0.2">
      <c r="A31" s="3" t="s">
        <v>193</v>
      </c>
      <c r="B31" s="224" t="s">
        <v>212</v>
      </c>
      <c r="C31" s="474" t="s">
        <v>883</v>
      </c>
      <c r="D31" s="474"/>
      <c r="E31" s="474"/>
      <c r="F31" s="474"/>
      <c r="G31" s="474"/>
      <c r="H31" s="474"/>
      <c r="I31" s="388"/>
      <c r="J31" s="388"/>
      <c r="K31" s="388"/>
    </row>
    <row r="32" spans="1:12" x14ac:dyDescent="0.2"/>
    <row r="33" spans="1:12" x14ac:dyDescent="0.2">
      <c r="A33" s="3" t="s">
        <v>194</v>
      </c>
      <c r="B33" s="612" t="s">
        <v>196</v>
      </c>
      <c r="C33" s="459"/>
      <c r="D33" s="459"/>
      <c r="E33" s="459"/>
      <c r="F33" s="459"/>
      <c r="G33" s="459"/>
      <c r="H33" s="459"/>
      <c r="I33" s="459"/>
      <c r="J33" s="459"/>
      <c r="K33" s="459"/>
    </row>
    <row r="34" spans="1:12" ht="64.5" customHeight="1" x14ac:dyDescent="0.2">
      <c r="B34" s="412" t="s">
        <v>1032</v>
      </c>
      <c r="C34" s="412"/>
      <c r="D34" s="412"/>
      <c r="E34" s="412"/>
      <c r="F34" s="412"/>
      <c r="G34" s="412"/>
      <c r="H34" s="412"/>
      <c r="I34" s="412"/>
      <c r="J34" s="412"/>
      <c r="K34" s="412"/>
    </row>
    <row r="35" spans="1:12" x14ac:dyDescent="0.2">
      <c r="B35" s="7"/>
      <c r="C35" s="7"/>
      <c r="D35" s="7"/>
      <c r="E35" s="7"/>
      <c r="F35" s="7"/>
      <c r="G35" s="7"/>
      <c r="H35" s="7"/>
      <c r="I35" s="7"/>
      <c r="J35" s="7"/>
      <c r="K35" s="7"/>
    </row>
    <row r="36" spans="1:12" s="212" customFormat="1" x14ac:dyDescent="0.2">
      <c r="A36" s="81" t="s">
        <v>194</v>
      </c>
      <c r="B36" s="613" t="s">
        <v>1033</v>
      </c>
      <c r="C36" s="613"/>
      <c r="D36" s="613"/>
      <c r="E36" s="613"/>
      <c r="F36" s="613"/>
      <c r="G36" s="392">
        <v>25</v>
      </c>
      <c r="H36" s="225" t="s">
        <v>213</v>
      </c>
      <c r="I36" s="244" t="s">
        <v>884</v>
      </c>
      <c r="J36" s="391">
        <v>32887</v>
      </c>
      <c r="K36" s="244" t="s">
        <v>885</v>
      </c>
      <c r="L36" s="390"/>
    </row>
    <row r="37" spans="1:12" s="212" customFormat="1" x14ac:dyDescent="0.2">
      <c r="I37" s="245" t="s">
        <v>886</v>
      </c>
      <c r="J37" s="391">
        <v>1311</v>
      </c>
      <c r="K37" s="244" t="s">
        <v>214</v>
      </c>
      <c r="L37" s="621"/>
    </row>
    <row r="38" spans="1:12" ht="16.5" customHeight="1" x14ac:dyDescent="0.2">
      <c r="A38" s="3" t="s">
        <v>195</v>
      </c>
      <c r="B38" s="612" t="s">
        <v>183</v>
      </c>
      <c r="C38" s="459"/>
      <c r="D38" s="459"/>
      <c r="E38" s="459"/>
      <c r="F38" s="459"/>
      <c r="G38" s="459"/>
      <c r="H38" s="459"/>
      <c r="I38" s="459"/>
      <c r="J38" s="459"/>
      <c r="K38" s="459"/>
    </row>
    <row r="39" spans="1:12" ht="27" customHeight="1" x14ac:dyDescent="0.2">
      <c r="A39" s="3"/>
      <c r="B39" s="500" t="s">
        <v>1034</v>
      </c>
      <c r="C39" s="412"/>
      <c r="D39" s="412"/>
      <c r="E39" s="412"/>
      <c r="F39" s="412"/>
      <c r="G39" s="412"/>
      <c r="H39" s="412"/>
      <c r="I39" s="412"/>
      <c r="J39" s="412"/>
      <c r="K39" s="412"/>
    </row>
    <row r="40" spans="1:12" ht="115.5" customHeight="1" x14ac:dyDescent="0.2">
      <c r="A40" s="3"/>
      <c r="B40" s="607" t="s">
        <v>795</v>
      </c>
      <c r="C40" s="412"/>
      <c r="D40" s="412"/>
      <c r="E40" s="412"/>
      <c r="F40" s="412"/>
      <c r="G40" s="412"/>
      <c r="H40" s="412"/>
      <c r="I40" s="412"/>
      <c r="J40" s="412"/>
      <c r="K40" s="412"/>
    </row>
    <row r="41" spans="1:12" ht="93" customHeight="1" x14ac:dyDescent="0.2">
      <c r="A41" s="3"/>
      <c r="B41" s="607" t="s">
        <v>796</v>
      </c>
      <c r="C41" s="500"/>
      <c r="D41" s="500"/>
      <c r="E41" s="500"/>
      <c r="F41" s="500"/>
      <c r="G41" s="500"/>
      <c r="H41" s="500"/>
      <c r="I41" s="500"/>
      <c r="J41" s="500"/>
      <c r="K41" s="500"/>
    </row>
    <row r="42" spans="1:12" ht="68.25" customHeight="1" x14ac:dyDescent="0.2">
      <c r="A42" s="3"/>
      <c r="B42" s="500" t="s">
        <v>1035</v>
      </c>
      <c r="C42" s="412"/>
      <c r="D42" s="412"/>
      <c r="E42" s="412"/>
      <c r="F42" s="412"/>
      <c r="G42" s="412"/>
      <c r="H42" s="412"/>
      <c r="I42" s="412"/>
      <c r="J42" s="412"/>
      <c r="K42" s="412"/>
    </row>
    <row r="43" spans="1:12" x14ac:dyDescent="0.2">
      <c r="A43" s="3"/>
      <c r="B43" s="163"/>
      <c r="C43" s="163"/>
      <c r="D43" s="163"/>
      <c r="E43" s="163"/>
      <c r="F43" s="163"/>
      <c r="G43" s="163"/>
      <c r="H43" s="163"/>
      <c r="I43" s="163"/>
      <c r="J43" s="163"/>
      <c r="K43" s="163"/>
    </row>
    <row r="44" spans="1:12" x14ac:dyDescent="0.2">
      <c r="A44" s="3" t="s">
        <v>195</v>
      </c>
      <c r="B44" s="614" t="s">
        <v>444</v>
      </c>
      <c r="C44" s="507"/>
      <c r="D44" s="507"/>
      <c r="E44" s="507"/>
      <c r="F44" s="507"/>
      <c r="G44" s="507"/>
      <c r="H44" s="507"/>
      <c r="I44" s="507"/>
      <c r="J44" s="507"/>
      <c r="K44" s="507"/>
    </row>
    <row r="45" spans="1:12" x14ac:dyDescent="0.2"/>
    <row r="46" spans="1:12" x14ac:dyDescent="0.2">
      <c r="A46" s="3" t="s">
        <v>195</v>
      </c>
      <c r="B46" s="615" t="s">
        <v>445</v>
      </c>
      <c r="C46" s="615"/>
      <c r="D46" s="615"/>
      <c r="E46" s="615"/>
      <c r="F46" s="615"/>
      <c r="G46" s="615"/>
      <c r="H46" s="615"/>
      <c r="I46" s="615"/>
      <c r="J46" s="615"/>
      <c r="K46" s="615"/>
    </row>
    <row r="47" spans="1:12" x14ac:dyDescent="0.2">
      <c r="A47" s="3" t="s">
        <v>195</v>
      </c>
      <c r="B47" s="608" t="s">
        <v>184</v>
      </c>
      <c r="C47" s="608"/>
      <c r="D47" s="162" t="s">
        <v>185</v>
      </c>
      <c r="E47" s="162" t="s">
        <v>186</v>
      </c>
      <c r="F47" s="162" t="s">
        <v>187</v>
      </c>
      <c r="G47" s="162" t="s">
        <v>188</v>
      </c>
      <c r="H47" s="162" t="s">
        <v>189</v>
      </c>
      <c r="I47" s="162" t="s">
        <v>190</v>
      </c>
      <c r="J47" s="162" t="s">
        <v>191</v>
      </c>
      <c r="K47" s="162" t="s">
        <v>275</v>
      </c>
    </row>
    <row r="48" spans="1:12" x14ac:dyDescent="0.2">
      <c r="A48" s="3" t="s">
        <v>195</v>
      </c>
      <c r="B48" s="608"/>
      <c r="C48" s="608"/>
      <c r="D48" s="314">
        <v>317</v>
      </c>
      <c r="E48" s="314">
        <v>820</v>
      </c>
      <c r="F48" s="314">
        <v>1481</v>
      </c>
      <c r="G48" s="314">
        <v>999</v>
      </c>
      <c r="H48" s="314">
        <v>607</v>
      </c>
      <c r="I48" s="314">
        <v>302</v>
      </c>
      <c r="J48" s="314">
        <v>96</v>
      </c>
      <c r="K48" s="314">
        <f>SUM(D48:J48)</f>
        <v>4622</v>
      </c>
    </row>
    <row r="49" spans="1:11" x14ac:dyDescent="0.2">
      <c r="B49" s="609"/>
      <c r="C49" s="609"/>
    </row>
    <row r="50" spans="1:11" x14ac:dyDescent="0.2">
      <c r="A50" s="3" t="s">
        <v>195</v>
      </c>
      <c r="B50" s="608" t="s">
        <v>192</v>
      </c>
      <c r="C50" s="608"/>
      <c r="D50" s="162" t="s">
        <v>185</v>
      </c>
      <c r="E50" s="162" t="s">
        <v>186</v>
      </c>
      <c r="F50" s="162" t="s">
        <v>187</v>
      </c>
      <c r="G50" s="162" t="s">
        <v>188</v>
      </c>
      <c r="H50" s="162" t="s">
        <v>189</v>
      </c>
      <c r="I50" s="162" t="s">
        <v>190</v>
      </c>
      <c r="J50" s="162" t="s">
        <v>191</v>
      </c>
      <c r="K50" s="162" t="s">
        <v>275</v>
      </c>
    </row>
    <row r="51" spans="1:11" x14ac:dyDescent="0.2">
      <c r="A51" s="3" t="s">
        <v>195</v>
      </c>
      <c r="B51" s="608"/>
      <c r="C51" s="608"/>
      <c r="D51" s="25"/>
      <c r="E51" s="25"/>
      <c r="F51" s="25"/>
      <c r="G51" s="25"/>
      <c r="H51" s="25"/>
      <c r="I51" s="25"/>
      <c r="J51" s="25"/>
      <c r="K51" s="25">
        <f>SUM(D51:J51)</f>
        <v>0</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zoomScaleNormal="100" workbookViewId="0">
      <selection activeCell="E44" sqref="E44"/>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6" t="s">
        <v>588</v>
      </c>
      <c r="B1" s="616"/>
      <c r="C1" s="616"/>
      <c r="D1" s="616"/>
      <c r="E1" s="616"/>
    </row>
    <row r="2" spans="1:6" x14ac:dyDescent="0.2"/>
    <row r="3" spans="1:6" x14ac:dyDescent="0.2">
      <c r="A3" s="79" t="s">
        <v>589</v>
      </c>
      <c r="B3" s="81" t="s">
        <v>1036</v>
      </c>
    </row>
    <row r="4" spans="1:6" s="223" customFormat="1" ht="72" customHeight="1" x14ac:dyDescent="0.2">
      <c r="A4" s="26" t="s">
        <v>589</v>
      </c>
      <c r="B4" s="560" t="s">
        <v>479</v>
      </c>
      <c r="C4" s="560"/>
      <c r="D4" s="560"/>
      <c r="E4" s="560"/>
      <c r="F4" s="560"/>
    </row>
    <row r="5" spans="1:6" ht="26.25" thickBot="1" x14ac:dyDescent="0.25">
      <c r="A5" s="79" t="s">
        <v>589</v>
      </c>
      <c r="B5" s="82" t="s">
        <v>590</v>
      </c>
      <c r="C5" s="33" t="s">
        <v>591</v>
      </c>
      <c r="D5" s="33" t="s">
        <v>241</v>
      </c>
      <c r="E5" s="33" t="s">
        <v>592</v>
      </c>
      <c r="F5" s="311" t="s">
        <v>964</v>
      </c>
    </row>
    <row r="6" spans="1:6" ht="13.5" thickBot="1" x14ac:dyDescent="0.25">
      <c r="A6" s="79" t="s">
        <v>589</v>
      </c>
      <c r="B6" s="246" t="s">
        <v>593</v>
      </c>
      <c r="C6" s="247"/>
      <c r="D6" s="247"/>
      <c r="E6" s="394"/>
      <c r="F6" s="248">
        <v>1</v>
      </c>
    </row>
    <row r="7" spans="1:6" ht="13.5" thickBot="1" x14ac:dyDescent="0.25">
      <c r="A7" s="79" t="s">
        <v>589</v>
      </c>
      <c r="B7" s="312" t="s">
        <v>965</v>
      </c>
      <c r="C7" s="250"/>
      <c r="D7" s="250"/>
      <c r="E7" s="395"/>
      <c r="F7" s="251">
        <v>3</v>
      </c>
    </row>
    <row r="8" spans="1:6" ht="13.5" thickBot="1" x14ac:dyDescent="0.25">
      <c r="A8" s="79" t="s">
        <v>589</v>
      </c>
      <c r="B8" s="249" t="s">
        <v>594</v>
      </c>
      <c r="C8" s="250"/>
      <c r="D8" s="250"/>
      <c r="E8" s="395"/>
      <c r="F8" s="251">
        <v>4</v>
      </c>
    </row>
    <row r="9" spans="1:6" ht="13.5" thickBot="1" x14ac:dyDescent="0.25">
      <c r="A9" s="79" t="s">
        <v>589</v>
      </c>
      <c r="B9" s="312" t="s">
        <v>966</v>
      </c>
      <c r="C9" s="298"/>
      <c r="D9" s="298"/>
      <c r="E9" s="395">
        <f>62/7725</f>
        <v>8.0258899676375409E-3</v>
      </c>
      <c r="F9" s="299">
        <v>5</v>
      </c>
    </row>
    <row r="10" spans="1:6" ht="13.5" thickBot="1" x14ac:dyDescent="0.25">
      <c r="A10" s="79" t="s">
        <v>589</v>
      </c>
      <c r="B10" s="276" t="s">
        <v>754</v>
      </c>
      <c r="C10" s="298"/>
      <c r="D10" s="298"/>
      <c r="E10" s="395">
        <f>986/7725</f>
        <v>0.12763754045307443</v>
      </c>
      <c r="F10" s="299">
        <v>9</v>
      </c>
    </row>
    <row r="11" spans="1:6" ht="13.5" thickBot="1" x14ac:dyDescent="0.25">
      <c r="A11" s="79" t="s">
        <v>589</v>
      </c>
      <c r="B11" s="276" t="s">
        <v>693</v>
      </c>
      <c r="C11" s="298"/>
      <c r="D11" s="298"/>
      <c r="E11" s="395"/>
      <c r="F11" s="299">
        <v>10</v>
      </c>
    </row>
    <row r="12" spans="1:6" ht="13.5" thickBot="1" x14ac:dyDescent="0.25">
      <c r="A12" s="79" t="s">
        <v>589</v>
      </c>
      <c r="B12" s="276" t="s">
        <v>597</v>
      </c>
      <c r="C12" s="298"/>
      <c r="D12" s="298"/>
      <c r="E12" s="395">
        <f>92/7725</f>
        <v>1.1909385113268608E-2</v>
      </c>
      <c r="F12" s="299">
        <v>11</v>
      </c>
    </row>
    <row r="13" spans="1:6" ht="13.5" thickBot="1" x14ac:dyDescent="0.25">
      <c r="A13" s="79" t="s">
        <v>589</v>
      </c>
      <c r="B13" s="276" t="s">
        <v>694</v>
      </c>
      <c r="C13" s="298"/>
      <c r="D13" s="298"/>
      <c r="E13" s="395"/>
      <c r="F13" s="299">
        <v>12</v>
      </c>
    </row>
    <row r="14" spans="1:6" ht="13.5" thickBot="1" x14ac:dyDescent="0.25">
      <c r="A14" s="79" t="s">
        <v>589</v>
      </c>
      <c r="B14" s="276" t="s">
        <v>598</v>
      </c>
      <c r="C14" s="298"/>
      <c r="D14" s="298"/>
      <c r="E14" s="395">
        <f>413/7725</f>
        <v>5.3462783171521033E-2</v>
      </c>
      <c r="F14" s="299">
        <v>13</v>
      </c>
    </row>
    <row r="15" spans="1:6" ht="13.5" thickBot="1" x14ac:dyDescent="0.25">
      <c r="A15" s="79" t="s">
        <v>589</v>
      </c>
      <c r="B15" s="276" t="s">
        <v>695</v>
      </c>
      <c r="C15" s="298"/>
      <c r="D15" s="298"/>
      <c r="E15" s="395">
        <f>217/7725</f>
        <v>2.8090614886731393E-2</v>
      </c>
      <c r="F15" s="299">
        <v>14</v>
      </c>
    </row>
    <row r="16" spans="1:6" ht="13.5" thickBot="1" x14ac:dyDescent="0.25">
      <c r="A16" s="79" t="s">
        <v>589</v>
      </c>
      <c r="B16" s="276" t="s">
        <v>696</v>
      </c>
      <c r="C16" s="298"/>
      <c r="D16" s="298"/>
      <c r="E16" s="395"/>
      <c r="F16" s="299">
        <v>15</v>
      </c>
    </row>
    <row r="17" spans="1:6" ht="13.5" thickBot="1" x14ac:dyDescent="0.25">
      <c r="A17" s="79" t="s">
        <v>589</v>
      </c>
      <c r="B17" s="312" t="s">
        <v>967</v>
      </c>
      <c r="C17" s="298"/>
      <c r="D17" s="298"/>
      <c r="E17" s="395">
        <f>54/7725</f>
        <v>6.9902912621359224E-3</v>
      </c>
      <c r="F17" s="299">
        <v>16</v>
      </c>
    </row>
    <row r="18" spans="1:6" ht="13.5" thickBot="1" x14ac:dyDescent="0.25">
      <c r="A18" s="79" t="s">
        <v>589</v>
      </c>
      <c r="B18" s="276" t="s">
        <v>697</v>
      </c>
      <c r="C18" s="298"/>
      <c r="D18" s="298"/>
      <c r="E18" s="395"/>
      <c r="F18" s="299">
        <v>19</v>
      </c>
    </row>
    <row r="19" spans="1:6" ht="13.5" thickBot="1" x14ac:dyDescent="0.25">
      <c r="A19" s="79" t="s">
        <v>589</v>
      </c>
      <c r="B19" s="276" t="s">
        <v>918</v>
      </c>
      <c r="C19" s="298"/>
      <c r="D19" s="298"/>
      <c r="E19" s="395"/>
      <c r="F19" s="299">
        <v>22</v>
      </c>
    </row>
    <row r="20" spans="1:6" ht="13.5" thickBot="1" x14ac:dyDescent="0.25">
      <c r="A20" s="79" t="s">
        <v>589</v>
      </c>
      <c r="B20" s="276" t="s">
        <v>930</v>
      </c>
      <c r="C20" s="298"/>
      <c r="D20" s="298"/>
      <c r="E20" s="395">
        <f>153/7725</f>
        <v>1.9805825242718445E-2</v>
      </c>
      <c r="F20" s="299">
        <v>23</v>
      </c>
    </row>
    <row r="21" spans="1:6" ht="13.5" thickBot="1" x14ac:dyDescent="0.25">
      <c r="A21" s="79" t="s">
        <v>589</v>
      </c>
      <c r="B21" s="276" t="s">
        <v>919</v>
      </c>
      <c r="C21" s="298"/>
      <c r="D21" s="298"/>
      <c r="E21" s="395">
        <f>136/7725</f>
        <v>1.7605177993527506E-2</v>
      </c>
      <c r="F21" s="299">
        <v>24</v>
      </c>
    </row>
    <row r="22" spans="1:6" ht="13.5" thickBot="1" x14ac:dyDescent="0.25">
      <c r="A22" s="79" t="s">
        <v>589</v>
      </c>
      <c r="B22" s="276" t="s">
        <v>920</v>
      </c>
      <c r="C22" s="298"/>
      <c r="D22" s="298"/>
      <c r="E22" s="395"/>
      <c r="F22" s="299">
        <v>25</v>
      </c>
    </row>
    <row r="23" spans="1:6" ht="13.5" thickBot="1" x14ac:dyDescent="0.25">
      <c r="A23" s="79" t="s">
        <v>589</v>
      </c>
      <c r="B23" s="276" t="s">
        <v>595</v>
      </c>
      <c r="C23" s="298"/>
      <c r="D23" s="298"/>
      <c r="E23" s="395">
        <f>240/7725</f>
        <v>3.1067961165048542E-2</v>
      </c>
      <c r="F23" s="299">
        <v>26</v>
      </c>
    </row>
    <row r="24" spans="1:6" ht="13.5" thickBot="1" x14ac:dyDescent="0.25">
      <c r="A24" s="79" t="s">
        <v>589</v>
      </c>
      <c r="B24" s="276" t="s">
        <v>156</v>
      </c>
      <c r="C24" s="298"/>
      <c r="D24" s="298"/>
      <c r="E24" s="395">
        <f>49/7725</f>
        <v>6.3430420711974109E-3</v>
      </c>
      <c r="F24" s="299">
        <v>27</v>
      </c>
    </row>
    <row r="25" spans="1:6" ht="13.5" thickBot="1" x14ac:dyDescent="0.25">
      <c r="A25" s="79" t="s">
        <v>589</v>
      </c>
      <c r="B25" s="276" t="s">
        <v>157</v>
      </c>
      <c r="C25" s="298"/>
      <c r="D25" s="298"/>
      <c r="E25" s="395"/>
      <c r="F25" s="299" t="s">
        <v>158</v>
      </c>
    </row>
    <row r="26" spans="1:6" ht="13.5" thickBot="1" x14ac:dyDescent="0.25">
      <c r="A26" s="79" t="s">
        <v>589</v>
      </c>
      <c r="B26" s="276" t="s">
        <v>599</v>
      </c>
      <c r="C26" s="298"/>
      <c r="D26" s="298"/>
      <c r="E26" s="395"/>
      <c r="F26" s="299">
        <v>30</v>
      </c>
    </row>
    <row r="27" spans="1:6" ht="13.5" thickBot="1" x14ac:dyDescent="0.25">
      <c r="A27" s="79" t="s">
        <v>589</v>
      </c>
      <c r="B27" s="276" t="s">
        <v>345</v>
      </c>
      <c r="C27" s="298"/>
      <c r="D27" s="298"/>
      <c r="E27" s="395">
        <f>460/7725</f>
        <v>5.9546925566343042E-2</v>
      </c>
      <c r="F27" s="299">
        <v>31</v>
      </c>
    </row>
    <row r="28" spans="1:6" ht="13.5" thickBot="1" x14ac:dyDescent="0.25">
      <c r="A28" s="79" t="s">
        <v>589</v>
      </c>
      <c r="B28" s="276" t="s">
        <v>698</v>
      </c>
      <c r="C28" s="298"/>
      <c r="D28" s="298"/>
      <c r="E28" s="395">
        <f>37/7725</f>
        <v>4.7896440129449836E-3</v>
      </c>
      <c r="F28" s="299">
        <v>38</v>
      </c>
    </row>
    <row r="29" spans="1:6" ht="13.5" thickBot="1" x14ac:dyDescent="0.25">
      <c r="A29" s="79" t="s">
        <v>589</v>
      </c>
      <c r="B29" s="276" t="s">
        <v>699</v>
      </c>
      <c r="C29" s="298"/>
      <c r="D29" s="298"/>
      <c r="E29" s="395"/>
      <c r="F29" s="299">
        <v>39</v>
      </c>
    </row>
    <row r="30" spans="1:6" ht="13.5" thickBot="1" x14ac:dyDescent="0.25">
      <c r="A30" s="79" t="s">
        <v>589</v>
      </c>
      <c r="B30" s="276" t="s">
        <v>346</v>
      </c>
      <c r="C30" s="298"/>
      <c r="D30" s="298"/>
      <c r="E30" s="395">
        <f>54/7725</f>
        <v>6.9902912621359224E-3</v>
      </c>
      <c r="F30" s="299">
        <v>40</v>
      </c>
    </row>
    <row r="31" spans="1:6" ht="13.5" thickBot="1" x14ac:dyDescent="0.25">
      <c r="A31" s="79" t="s">
        <v>589</v>
      </c>
      <c r="B31" s="276" t="s">
        <v>700</v>
      </c>
      <c r="C31" s="298"/>
      <c r="D31" s="298"/>
      <c r="E31" s="395"/>
      <c r="F31" s="299">
        <v>41</v>
      </c>
    </row>
    <row r="32" spans="1:6" ht="13.5" thickBot="1" x14ac:dyDescent="0.25">
      <c r="A32" s="79" t="s">
        <v>589</v>
      </c>
      <c r="B32" s="276" t="s">
        <v>347</v>
      </c>
      <c r="C32" s="298"/>
      <c r="D32" s="298"/>
      <c r="E32" s="395">
        <f>568/7725</f>
        <v>7.3527508090614882E-2</v>
      </c>
      <c r="F32" s="299">
        <v>42</v>
      </c>
    </row>
    <row r="33" spans="1:6" ht="26.25" thickBot="1" x14ac:dyDescent="0.25">
      <c r="A33" s="79" t="s">
        <v>589</v>
      </c>
      <c r="B33" s="276" t="s">
        <v>159</v>
      </c>
      <c r="C33" s="298"/>
      <c r="D33" s="298"/>
      <c r="E33" s="395">
        <f>306/7725</f>
        <v>3.961165048543689E-2</v>
      </c>
      <c r="F33" s="299">
        <v>43</v>
      </c>
    </row>
    <row r="34" spans="1:6" ht="13.5" thickBot="1" x14ac:dyDescent="0.25">
      <c r="A34" s="79" t="s">
        <v>589</v>
      </c>
      <c r="B34" s="276" t="s">
        <v>701</v>
      </c>
      <c r="C34" s="298"/>
      <c r="D34" s="298"/>
      <c r="E34" s="395">
        <f>295/7725</f>
        <v>3.8187702265372166E-2</v>
      </c>
      <c r="F34" s="299">
        <v>44</v>
      </c>
    </row>
    <row r="35" spans="1:6" ht="13.5" thickBot="1" x14ac:dyDescent="0.25">
      <c r="A35" s="79" t="s">
        <v>589</v>
      </c>
      <c r="B35" s="276" t="s">
        <v>702</v>
      </c>
      <c r="C35" s="298"/>
      <c r="D35" s="298"/>
      <c r="E35" s="395">
        <f>502/7725</f>
        <v>6.4983818770226534E-2</v>
      </c>
      <c r="F35" s="299">
        <v>45</v>
      </c>
    </row>
    <row r="36" spans="1:6" ht="13.5" thickBot="1" x14ac:dyDescent="0.25">
      <c r="A36" s="79" t="s">
        <v>589</v>
      </c>
      <c r="B36" s="276" t="s">
        <v>703</v>
      </c>
      <c r="C36" s="298"/>
      <c r="D36" s="298"/>
      <c r="E36" s="395"/>
      <c r="F36" s="299">
        <v>46</v>
      </c>
    </row>
    <row r="37" spans="1:6" ht="13.5" thickBot="1" x14ac:dyDescent="0.25">
      <c r="A37" s="79" t="s">
        <v>589</v>
      </c>
      <c r="B37" s="276" t="s">
        <v>704</v>
      </c>
      <c r="C37" s="298"/>
      <c r="D37" s="298"/>
      <c r="E37" s="395"/>
      <c r="F37" s="299">
        <v>47</v>
      </c>
    </row>
    <row r="38" spans="1:6" ht="13.5" thickBot="1" x14ac:dyDescent="0.25">
      <c r="A38" s="79" t="s">
        <v>589</v>
      </c>
      <c r="B38" s="276" t="s">
        <v>705</v>
      </c>
      <c r="C38" s="298"/>
      <c r="D38" s="298"/>
      <c r="E38" s="395"/>
      <c r="F38" s="299">
        <v>48</v>
      </c>
    </row>
    <row r="39" spans="1:6" ht="13.5" thickBot="1" x14ac:dyDescent="0.25">
      <c r="A39" s="79" t="s">
        <v>589</v>
      </c>
      <c r="B39" s="276" t="s">
        <v>706</v>
      </c>
      <c r="C39" s="298"/>
      <c r="D39" s="298"/>
      <c r="E39" s="395"/>
      <c r="F39" s="299">
        <v>49</v>
      </c>
    </row>
    <row r="40" spans="1:6" ht="13.5" thickBot="1" x14ac:dyDescent="0.25">
      <c r="A40" s="79" t="s">
        <v>589</v>
      </c>
      <c r="B40" s="276" t="s">
        <v>348</v>
      </c>
      <c r="C40" s="298"/>
      <c r="D40" s="298"/>
      <c r="E40" s="395">
        <f>400/7725</f>
        <v>5.1779935275080909E-2</v>
      </c>
      <c r="F40" s="299">
        <v>50</v>
      </c>
    </row>
    <row r="41" spans="1:6" ht="13.5" thickBot="1" x14ac:dyDescent="0.25">
      <c r="A41" s="79" t="s">
        <v>589</v>
      </c>
      <c r="B41" s="276" t="s">
        <v>968</v>
      </c>
      <c r="C41" s="298"/>
      <c r="D41" s="298"/>
      <c r="E41" s="395">
        <f>767/7725</f>
        <v>9.9288025889967643E-2</v>
      </c>
      <c r="F41" s="299">
        <v>51</v>
      </c>
    </row>
    <row r="42" spans="1:6" ht="13.5" thickBot="1" x14ac:dyDescent="0.25">
      <c r="A42" s="79" t="s">
        <v>589</v>
      </c>
      <c r="B42" s="276" t="s">
        <v>596</v>
      </c>
      <c r="C42" s="298"/>
      <c r="D42" s="298"/>
      <c r="E42" s="395">
        <f>1818/7725</f>
        <v>0.23533980582524272</v>
      </c>
      <c r="F42" s="299">
        <v>52</v>
      </c>
    </row>
    <row r="43" spans="1:6" ht="13.5" thickBot="1" x14ac:dyDescent="0.25">
      <c r="A43" s="79" t="s">
        <v>589</v>
      </c>
      <c r="B43" s="276" t="s">
        <v>935</v>
      </c>
      <c r="C43" s="298"/>
      <c r="D43" s="298"/>
      <c r="E43" s="395">
        <f>116/7725</f>
        <v>1.5016181229773462E-2</v>
      </c>
      <c r="F43" s="299">
        <v>54</v>
      </c>
    </row>
    <row r="44" spans="1:6" x14ac:dyDescent="0.2">
      <c r="A44" s="79" t="s">
        <v>589</v>
      </c>
      <c r="B44" s="300" t="s">
        <v>349</v>
      </c>
      <c r="C44" s="301"/>
      <c r="D44" s="301"/>
      <c r="E44" s="393"/>
      <c r="F44" s="302"/>
    </row>
    <row r="45" spans="1:6" x14ac:dyDescent="0.2">
      <c r="A45" s="79" t="s">
        <v>589</v>
      </c>
      <c r="B45" s="19" t="s">
        <v>842</v>
      </c>
      <c r="C45" s="210">
        <f>SUM(C6:C44)</f>
        <v>0</v>
      </c>
      <c r="D45" s="210">
        <f>SUM(D6:D44)</f>
        <v>0</v>
      </c>
      <c r="E45" s="210">
        <f>SUM(E6:E44)</f>
        <v>1</v>
      </c>
      <c r="F45" s="8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7" sqref="A7"/>
    </sheetView>
  </sheetViews>
  <sheetFormatPr defaultColWidth="0" defaultRowHeight="12.75" zeroHeight="1" x14ac:dyDescent="0.2"/>
  <cols>
    <col min="1" max="1" width="88.7109375" style="172" customWidth="1"/>
    <col min="2" max="2" width="0.85546875" style="143" customWidth="1"/>
    <col min="3" max="16384" width="0" style="143" hidden="1"/>
  </cols>
  <sheetData>
    <row r="1" spans="1:1" ht="18" x14ac:dyDescent="0.2">
      <c r="A1" s="166" t="s">
        <v>456</v>
      </c>
    </row>
    <row r="2" spans="1:1" ht="25.5" x14ac:dyDescent="0.2">
      <c r="A2" s="167" t="s">
        <v>545</v>
      </c>
    </row>
    <row r="3" spans="1:1" x14ac:dyDescent="0.2">
      <c r="A3" s="167"/>
    </row>
    <row r="4" spans="1:1" ht="25.5" x14ac:dyDescent="0.2">
      <c r="A4" s="168" t="s">
        <v>546</v>
      </c>
    </row>
    <row r="5" spans="1:1" x14ac:dyDescent="0.2">
      <c r="A5" s="169"/>
    </row>
    <row r="6" spans="1:1" ht="38.25" x14ac:dyDescent="0.2">
      <c r="A6" s="167" t="s">
        <v>980</v>
      </c>
    </row>
    <row r="7" spans="1:1" ht="38.25" x14ac:dyDescent="0.2">
      <c r="A7" s="167" t="s">
        <v>354</v>
      </c>
    </row>
    <row r="8" spans="1:1" x14ac:dyDescent="0.2">
      <c r="A8" s="167" t="s">
        <v>355</v>
      </c>
    </row>
    <row r="9" spans="1:1" ht="25.5" x14ac:dyDescent="0.2">
      <c r="A9" s="167" t="s">
        <v>981</v>
      </c>
    </row>
    <row r="10" spans="1:1" ht="44.25" customHeight="1" x14ac:dyDescent="0.2">
      <c r="A10" s="282" t="s">
        <v>974</v>
      </c>
    </row>
    <row r="11" spans="1:1" ht="51" x14ac:dyDescent="0.2">
      <c r="A11" s="167" t="s">
        <v>466</v>
      </c>
    </row>
    <row r="12" spans="1:1" ht="38.25" x14ac:dyDescent="0.2">
      <c r="A12" s="167" t="s">
        <v>467</v>
      </c>
    </row>
    <row r="13" spans="1:1" ht="38.25" x14ac:dyDescent="0.2">
      <c r="A13" s="167" t="s">
        <v>975</v>
      </c>
    </row>
    <row r="14" spans="1:1" ht="25.5" x14ac:dyDescent="0.2">
      <c r="A14" s="167" t="s">
        <v>468</v>
      </c>
    </row>
    <row r="15" spans="1:1" ht="89.25" x14ac:dyDescent="0.2">
      <c r="A15" s="167" t="s">
        <v>478</v>
      </c>
    </row>
    <row r="16" spans="1:1" x14ac:dyDescent="0.2">
      <c r="A16" s="167" t="s">
        <v>976</v>
      </c>
    </row>
    <row r="17" spans="1:1" x14ac:dyDescent="0.2">
      <c r="A17" s="167" t="s">
        <v>659</v>
      </c>
    </row>
    <row r="18" spans="1:1" ht="38.25" x14ac:dyDescent="0.2">
      <c r="A18" s="167" t="s">
        <v>660</v>
      </c>
    </row>
    <row r="19" spans="1:1" ht="25.5" x14ac:dyDescent="0.2">
      <c r="A19" s="167" t="s">
        <v>661</v>
      </c>
    </row>
    <row r="20" spans="1:1" ht="38.25" x14ac:dyDescent="0.2">
      <c r="A20" s="283" t="s">
        <v>425</v>
      </c>
    </row>
    <row r="21" spans="1:1" ht="63.75" x14ac:dyDescent="0.2">
      <c r="A21" s="167" t="s">
        <v>982</v>
      </c>
    </row>
    <row r="22" spans="1:1" x14ac:dyDescent="0.2">
      <c r="A22" s="167" t="s">
        <v>662</v>
      </c>
    </row>
    <row r="23" spans="1:1" x14ac:dyDescent="0.2">
      <c r="A23" s="167" t="s">
        <v>663</v>
      </c>
    </row>
    <row r="24" spans="1:1" ht="25.5" x14ac:dyDescent="0.2">
      <c r="A24" s="167" t="s">
        <v>664</v>
      </c>
    </row>
    <row r="25" spans="1:1" ht="38.25" x14ac:dyDescent="0.2">
      <c r="A25" s="167" t="s">
        <v>665</v>
      </c>
    </row>
    <row r="26" spans="1:1" ht="38.25" x14ac:dyDescent="0.2">
      <c r="A26" s="167" t="s">
        <v>398</v>
      </c>
    </row>
    <row r="27" spans="1:1" ht="25.5" x14ac:dyDescent="0.2">
      <c r="A27" s="167" t="s">
        <v>983</v>
      </c>
    </row>
    <row r="28" spans="1:1" ht="38.25" x14ac:dyDescent="0.2">
      <c r="A28" s="167" t="s">
        <v>399</v>
      </c>
    </row>
    <row r="29" spans="1:1" ht="25.5" x14ac:dyDescent="0.2">
      <c r="A29" s="167" t="s">
        <v>400</v>
      </c>
    </row>
    <row r="30" spans="1:1" ht="51" x14ac:dyDescent="0.2">
      <c r="A30" s="167" t="s">
        <v>401</v>
      </c>
    </row>
    <row r="31" spans="1:1" ht="25.5" x14ac:dyDescent="0.2">
      <c r="A31" s="282" t="s">
        <v>818</v>
      </c>
    </row>
    <row r="32" spans="1:1" ht="25.5" x14ac:dyDescent="0.2">
      <c r="A32" s="167" t="s">
        <v>402</v>
      </c>
    </row>
    <row r="33" spans="1:1" ht="25.5" x14ac:dyDescent="0.2">
      <c r="A33" s="167" t="s">
        <v>984</v>
      </c>
    </row>
    <row r="34" spans="1:1" ht="38.25" x14ac:dyDescent="0.2">
      <c r="A34" s="167" t="s">
        <v>403</v>
      </c>
    </row>
    <row r="35" spans="1:1" ht="25.5" x14ac:dyDescent="0.2">
      <c r="A35" s="167" t="s">
        <v>404</v>
      </c>
    </row>
    <row r="36" spans="1:1" ht="51" x14ac:dyDescent="0.2">
      <c r="A36" s="167" t="s">
        <v>405</v>
      </c>
    </row>
    <row r="37" spans="1:1" ht="25.5" x14ac:dyDescent="0.2">
      <c r="A37" s="167" t="s">
        <v>406</v>
      </c>
    </row>
    <row r="38" spans="1:1" ht="25.5" x14ac:dyDescent="0.2">
      <c r="A38" s="167" t="s">
        <v>407</v>
      </c>
    </row>
    <row r="39" spans="1:1" ht="25.5" x14ac:dyDescent="0.2">
      <c r="A39" s="167" t="s">
        <v>408</v>
      </c>
    </row>
    <row r="40" spans="1:1" ht="38.25" x14ac:dyDescent="0.2">
      <c r="A40" s="167" t="s">
        <v>409</v>
      </c>
    </row>
    <row r="41" spans="1:1" ht="63.75" x14ac:dyDescent="0.2">
      <c r="A41" s="167" t="s">
        <v>410</v>
      </c>
    </row>
    <row r="42" spans="1:1" x14ac:dyDescent="0.2">
      <c r="A42" s="167" t="s">
        <v>411</v>
      </c>
    </row>
    <row r="43" spans="1:1" ht="25.5" x14ac:dyDescent="0.2">
      <c r="A43" s="167" t="s">
        <v>412</v>
      </c>
    </row>
    <row r="44" spans="1:1" ht="69" customHeight="1" x14ac:dyDescent="0.2">
      <c r="A44" s="282" t="s">
        <v>151</v>
      </c>
    </row>
    <row r="45" spans="1:1" ht="110.25" customHeight="1" x14ac:dyDescent="0.2">
      <c r="A45" s="282" t="s">
        <v>835</v>
      </c>
    </row>
    <row r="46" spans="1:1" ht="34.5" customHeight="1" x14ac:dyDescent="0.2">
      <c r="A46" s="282" t="s">
        <v>836</v>
      </c>
    </row>
    <row r="47" spans="1:1" ht="25.5" x14ac:dyDescent="0.2">
      <c r="A47" s="167" t="s">
        <v>727</v>
      </c>
    </row>
    <row r="48" spans="1:1" ht="38.25" x14ac:dyDescent="0.2">
      <c r="A48" s="167" t="s">
        <v>728</v>
      </c>
    </row>
    <row r="49" spans="1:1" ht="38.25" x14ac:dyDescent="0.2">
      <c r="A49" s="167" t="s">
        <v>729</v>
      </c>
    </row>
    <row r="50" spans="1:1" ht="25.5" x14ac:dyDescent="0.2">
      <c r="A50" s="167" t="s">
        <v>430</v>
      </c>
    </row>
    <row r="51" spans="1:1" ht="63.75" x14ac:dyDescent="0.2">
      <c r="A51" s="167" t="s">
        <v>893</v>
      </c>
    </row>
    <row r="52" spans="1:1" ht="25.5" x14ac:dyDescent="0.2">
      <c r="A52" s="167" t="s">
        <v>894</v>
      </c>
    </row>
    <row r="53" spans="1:1" ht="38.25" x14ac:dyDescent="0.2">
      <c r="A53" s="167" t="s">
        <v>895</v>
      </c>
    </row>
    <row r="54" spans="1:1" ht="38.25" x14ac:dyDescent="0.2">
      <c r="A54" s="167" t="s">
        <v>896</v>
      </c>
    </row>
    <row r="55" spans="1:1" ht="38.25" x14ac:dyDescent="0.2">
      <c r="A55" s="167" t="s">
        <v>897</v>
      </c>
    </row>
    <row r="56" spans="1:1" ht="51" x14ac:dyDescent="0.2">
      <c r="A56" s="167" t="s">
        <v>898</v>
      </c>
    </row>
    <row r="57" spans="1:1" ht="51" x14ac:dyDescent="0.2">
      <c r="A57" s="167" t="s">
        <v>899</v>
      </c>
    </row>
    <row r="58" spans="1:1" ht="38.25" x14ac:dyDescent="0.2">
      <c r="A58" s="167" t="s">
        <v>900</v>
      </c>
    </row>
    <row r="59" spans="1:1" x14ac:dyDescent="0.2">
      <c r="A59" s="167" t="s">
        <v>901</v>
      </c>
    </row>
    <row r="60" spans="1:1" ht="38.25" x14ac:dyDescent="0.2">
      <c r="A60" s="167" t="s">
        <v>902</v>
      </c>
    </row>
    <row r="61" spans="1:1" ht="25.5" x14ac:dyDescent="0.2">
      <c r="A61" s="167" t="s">
        <v>903</v>
      </c>
    </row>
    <row r="62" spans="1:1" ht="25.5" x14ac:dyDescent="0.2">
      <c r="A62" s="167" t="s">
        <v>904</v>
      </c>
    </row>
    <row r="63" spans="1:1" ht="63.75" x14ac:dyDescent="0.2">
      <c r="A63" s="167" t="s">
        <v>683</v>
      </c>
    </row>
    <row r="64" spans="1:1" ht="25.5" x14ac:dyDescent="0.2">
      <c r="A64" s="282" t="s">
        <v>837</v>
      </c>
    </row>
    <row r="65" spans="1:1" ht="25.5" x14ac:dyDescent="0.2">
      <c r="A65" s="167" t="s">
        <v>985</v>
      </c>
    </row>
    <row r="66" spans="1:1" ht="38.25" x14ac:dyDescent="0.2">
      <c r="A66" s="167" t="s">
        <v>887</v>
      </c>
    </row>
    <row r="67" spans="1:1" ht="25.5" x14ac:dyDescent="0.2">
      <c r="A67" s="167" t="s">
        <v>977</v>
      </c>
    </row>
    <row r="68" spans="1:1" ht="25.5" x14ac:dyDescent="0.2">
      <c r="A68" s="167" t="s">
        <v>888</v>
      </c>
    </row>
    <row r="69" spans="1:1" ht="38.25" x14ac:dyDescent="0.2">
      <c r="A69" s="167" t="s">
        <v>889</v>
      </c>
    </row>
    <row r="70" spans="1:1" ht="25.5" x14ac:dyDescent="0.2">
      <c r="A70" s="167" t="s">
        <v>890</v>
      </c>
    </row>
    <row r="71" spans="1:1" x14ac:dyDescent="0.2">
      <c r="A71" s="167" t="s">
        <v>891</v>
      </c>
    </row>
    <row r="72" spans="1:1" ht="25.5" x14ac:dyDescent="0.2">
      <c r="A72" s="281" t="s">
        <v>676</v>
      </c>
    </row>
    <row r="73" spans="1:1" ht="38.25" x14ac:dyDescent="0.2">
      <c r="A73" s="167" t="s">
        <v>805</v>
      </c>
    </row>
    <row r="74" spans="1:1" ht="38.25" x14ac:dyDescent="0.2">
      <c r="A74" s="167" t="s">
        <v>986</v>
      </c>
    </row>
    <row r="75" spans="1:1" x14ac:dyDescent="0.2">
      <c r="A75" s="167" t="s">
        <v>987</v>
      </c>
    </row>
    <row r="76" spans="1:1" ht="38.25" x14ac:dyDescent="0.2">
      <c r="A76" s="167" t="s">
        <v>806</v>
      </c>
    </row>
    <row r="77" spans="1:1" ht="59.25" customHeight="1" x14ac:dyDescent="0.2">
      <c r="A77" s="282" t="s">
        <v>838</v>
      </c>
    </row>
    <row r="78" spans="1:1" ht="25.5" x14ac:dyDescent="0.2">
      <c r="A78" s="167" t="s">
        <v>84</v>
      </c>
    </row>
    <row r="79" spans="1:1" ht="25.5" x14ac:dyDescent="0.2">
      <c r="A79" s="167" t="s">
        <v>988</v>
      </c>
    </row>
    <row r="80" spans="1:1" ht="38.25" x14ac:dyDescent="0.2">
      <c r="A80" s="283" t="s">
        <v>426</v>
      </c>
    </row>
    <row r="81" spans="1:1" ht="25.5" x14ac:dyDescent="0.2">
      <c r="A81" s="313" t="s">
        <v>978</v>
      </c>
    </row>
    <row r="82" spans="1:1" ht="25.5" x14ac:dyDescent="0.2">
      <c r="A82" s="167" t="s">
        <v>85</v>
      </c>
    </row>
    <row r="83" spans="1:1" ht="25.5" x14ac:dyDescent="0.2">
      <c r="A83" s="167" t="s">
        <v>989</v>
      </c>
    </row>
    <row r="84" spans="1:1" ht="38.25" x14ac:dyDescent="0.2">
      <c r="A84" s="167" t="s">
        <v>86</v>
      </c>
    </row>
    <row r="85" spans="1:1" ht="25.5" x14ac:dyDescent="0.2">
      <c r="A85" s="167" t="s">
        <v>87</v>
      </c>
    </row>
    <row r="86" spans="1:1" ht="25.5" x14ac:dyDescent="0.2">
      <c r="A86" s="167" t="s">
        <v>88</v>
      </c>
    </row>
    <row r="87" spans="1:1" ht="25.5" x14ac:dyDescent="0.2">
      <c r="A87" s="167" t="s">
        <v>89</v>
      </c>
    </row>
    <row r="88" spans="1:1" ht="25.5" x14ac:dyDescent="0.2">
      <c r="A88" s="167" t="s">
        <v>990</v>
      </c>
    </row>
    <row r="89" spans="1:1" ht="51" x14ac:dyDescent="0.2">
      <c r="A89" s="167" t="s">
        <v>684</v>
      </c>
    </row>
    <row r="90" spans="1:1" ht="38.25" x14ac:dyDescent="0.2">
      <c r="A90" s="167" t="s">
        <v>685</v>
      </c>
    </row>
    <row r="91" spans="1:1" ht="38.25" x14ac:dyDescent="0.2">
      <c r="A91" s="167" t="s">
        <v>686</v>
      </c>
    </row>
    <row r="92" spans="1:1" ht="38.25" x14ac:dyDescent="0.2">
      <c r="A92" s="170" t="s">
        <v>687</v>
      </c>
    </row>
    <row r="93" spans="1:1" ht="51" x14ac:dyDescent="0.2">
      <c r="A93" s="170" t="s">
        <v>31</v>
      </c>
    </row>
    <row r="94" spans="1:1" ht="51" x14ac:dyDescent="0.2">
      <c r="A94" s="170" t="s">
        <v>32</v>
      </c>
    </row>
    <row r="95" spans="1:1" ht="38.25" x14ac:dyDescent="0.2">
      <c r="A95" s="167" t="s">
        <v>33</v>
      </c>
    </row>
    <row r="96" spans="1:1" ht="25.5" x14ac:dyDescent="0.2">
      <c r="A96" s="167" t="s">
        <v>34</v>
      </c>
    </row>
    <row r="97" spans="1:1" ht="38.25" x14ac:dyDescent="0.2">
      <c r="A97" s="167" t="s">
        <v>35</v>
      </c>
    </row>
    <row r="98" spans="1:1" x14ac:dyDescent="0.2">
      <c r="A98" s="167" t="s">
        <v>36</v>
      </c>
    </row>
    <row r="99" spans="1:1" ht="25.5" x14ac:dyDescent="0.2">
      <c r="A99" s="167" t="s">
        <v>755</v>
      </c>
    </row>
    <row r="100" spans="1:1" ht="38.25" x14ac:dyDescent="0.2">
      <c r="A100" s="167" t="s">
        <v>756</v>
      </c>
    </row>
    <row r="101" spans="1:1" ht="38.25" x14ac:dyDescent="0.2">
      <c r="A101" s="167" t="s">
        <v>757</v>
      </c>
    </row>
    <row r="102" spans="1:1" ht="25.5" x14ac:dyDescent="0.2">
      <c r="A102" s="167" t="s">
        <v>758</v>
      </c>
    </row>
    <row r="103" spans="1:1" ht="38.25" x14ac:dyDescent="0.2">
      <c r="A103" s="167" t="s">
        <v>759</v>
      </c>
    </row>
    <row r="104" spans="1:1" ht="25.5" x14ac:dyDescent="0.2">
      <c r="A104" s="167" t="s">
        <v>991</v>
      </c>
    </row>
    <row r="105" spans="1:1" ht="25.5" x14ac:dyDescent="0.2">
      <c r="A105" s="167" t="s">
        <v>992</v>
      </c>
    </row>
    <row r="106" spans="1:1" ht="38.25" x14ac:dyDescent="0.2">
      <c r="A106" s="167" t="s">
        <v>760</v>
      </c>
    </row>
    <row r="107" spans="1:1" ht="76.5" x14ac:dyDescent="0.2">
      <c r="A107" s="167" t="s">
        <v>110</v>
      </c>
    </row>
    <row r="108" spans="1:1" ht="25.5" x14ac:dyDescent="0.2">
      <c r="A108" s="167" t="s">
        <v>111</v>
      </c>
    </row>
    <row r="109" spans="1:1" ht="38.25" x14ac:dyDescent="0.2">
      <c r="A109" s="167" t="s">
        <v>112</v>
      </c>
    </row>
    <row r="110" spans="1:1" ht="38.25" x14ac:dyDescent="0.2">
      <c r="A110" s="167" t="s">
        <v>113</v>
      </c>
    </row>
    <row r="111" spans="1:1" ht="25.5" x14ac:dyDescent="0.2">
      <c r="A111" s="167" t="s">
        <v>114</v>
      </c>
    </row>
    <row r="112" spans="1:1" ht="38.25" x14ac:dyDescent="0.2">
      <c r="A112" s="167" t="s">
        <v>115</v>
      </c>
    </row>
    <row r="113" spans="1:1" ht="63.75" x14ac:dyDescent="0.2">
      <c r="A113" s="167" t="s">
        <v>993</v>
      </c>
    </row>
    <row r="114" spans="1:1" ht="25.5" x14ac:dyDescent="0.2">
      <c r="A114" s="167" t="s">
        <v>656</v>
      </c>
    </row>
    <row r="115" spans="1:1" ht="25.5" x14ac:dyDescent="0.2">
      <c r="A115" s="167" t="s">
        <v>657</v>
      </c>
    </row>
    <row r="116" spans="1:1" ht="38.25" x14ac:dyDescent="0.2">
      <c r="A116" s="167" t="s">
        <v>658</v>
      </c>
    </row>
    <row r="117" spans="1:1" ht="38.25" x14ac:dyDescent="0.2">
      <c r="A117" s="167" t="s">
        <v>127</v>
      </c>
    </row>
    <row r="118" spans="1:1" ht="25.5" x14ac:dyDescent="0.2">
      <c r="A118" s="167" t="s">
        <v>128</v>
      </c>
    </row>
    <row r="119" spans="1:1" x14ac:dyDescent="0.2">
      <c r="A119" s="167" t="s">
        <v>129</v>
      </c>
    </row>
    <row r="120" spans="1:1" ht="25.5" x14ac:dyDescent="0.2">
      <c r="A120" s="167" t="s">
        <v>130</v>
      </c>
    </row>
    <row r="121" spans="1:1" ht="38.25" x14ac:dyDescent="0.2">
      <c r="A121" s="167" t="s">
        <v>994</v>
      </c>
    </row>
    <row r="122" spans="1:1" ht="25.5" x14ac:dyDescent="0.2">
      <c r="A122" s="167" t="s">
        <v>131</v>
      </c>
    </row>
    <row r="123" spans="1:1" ht="25.5" x14ac:dyDescent="0.2">
      <c r="A123" s="167" t="s">
        <v>132</v>
      </c>
    </row>
    <row r="124" spans="1:1" ht="38.25" x14ac:dyDescent="0.2">
      <c r="A124" s="167" t="s">
        <v>995</v>
      </c>
    </row>
    <row r="125" spans="1:1" ht="25.5" x14ac:dyDescent="0.2">
      <c r="A125" s="167" t="s">
        <v>996</v>
      </c>
    </row>
    <row r="126" spans="1:1" ht="38.25" x14ac:dyDescent="0.2">
      <c r="A126" s="167" t="s">
        <v>925</v>
      </c>
    </row>
    <row r="127" spans="1:1" ht="25.5" x14ac:dyDescent="0.2">
      <c r="A127" s="167" t="s">
        <v>892</v>
      </c>
    </row>
    <row r="128" spans="1:1" ht="25.5" x14ac:dyDescent="0.2">
      <c r="A128" s="167" t="s">
        <v>772</v>
      </c>
    </row>
    <row r="129" spans="1:1" ht="25.5" x14ac:dyDescent="0.2">
      <c r="A129" s="167" t="s">
        <v>979</v>
      </c>
    </row>
    <row r="130" spans="1:1" ht="25.5" x14ac:dyDescent="0.2">
      <c r="A130" s="167" t="s">
        <v>997</v>
      </c>
    </row>
    <row r="131" spans="1:1" ht="38.25" x14ac:dyDescent="0.2">
      <c r="A131" s="167" t="s">
        <v>498</v>
      </c>
    </row>
    <row r="132" spans="1:1" x14ac:dyDescent="0.2"/>
    <row r="133" spans="1:1" x14ac:dyDescent="0.2">
      <c r="A133" s="171" t="s">
        <v>611</v>
      </c>
    </row>
    <row r="134" spans="1:1" x14ac:dyDescent="0.2"/>
    <row r="135" spans="1:1" x14ac:dyDescent="0.2">
      <c r="A135" s="277" t="s">
        <v>429</v>
      </c>
    </row>
    <row r="136" spans="1:1" ht="51" x14ac:dyDescent="0.2">
      <c r="A136" s="281" t="s">
        <v>816</v>
      </c>
    </row>
    <row r="137" spans="1:1" ht="25.5" x14ac:dyDescent="0.2">
      <c r="A137" s="167" t="s">
        <v>843</v>
      </c>
    </row>
    <row r="138" spans="1:1" ht="51" x14ac:dyDescent="0.2">
      <c r="A138" s="167" t="s">
        <v>817</v>
      </c>
    </row>
    <row r="139" spans="1:1" ht="25.5" x14ac:dyDescent="0.2">
      <c r="A139" s="281" t="s">
        <v>815</v>
      </c>
    </row>
    <row r="140" spans="1:1" ht="25.5" x14ac:dyDescent="0.2">
      <c r="A140" s="167" t="s">
        <v>612</v>
      </c>
    </row>
    <row r="141" spans="1:1" ht="38.25" x14ac:dyDescent="0.2">
      <c r="A141" s="167" t="s">
        <v>707</v>
      </c>
    </row>
    <row r="142" spans="1:1" ht="25.5" x14ac:dyDescent="0.2">
      <c r="A142" s="167" t="s">
        <v>457</v>
      </c>
    </row>
    <row r="143" spans="1:1" ht="25.5" x14ac:dyDescent="0.2">
      <c r="A143" s="167" t="s">
        <v>677</v>
      </c>
    </row>
    <row r="144" spans="1:1" ht="63.75" x14ac:dyDescent="0.2">
      <c r="A144" s="167" t="s">
        <v>458</v>
      </c>
    </row>
    <row r="145" spans="1:1" x14ac:dyDescent="0.2">
      <c r="A145" s="167" t="s">
        <v>446</v>
      </c>
    </row>
    <row r="146" spans="1:1" x14ac:dyDescent="0.2">
      <c r="A146" s="168" t="s">
        <v>602</v>
      </c>
    </row>
    <row r="147" spans="1:1" x14ac:dyDescent="0.2">
      <c r="A147" s="168" t="s">
        <v>603</v>
      </c>
    </row>
    <row r="148" spans="1:1" x14ac:dyDescent="0.2">
      <c r="A148" s="168" t="s">
        <v>604</v>
      </c>
    </row>
    <row r="149" spans="1:1" x14ac:dyDescent="0.2">
      <c r="A149" s="168" t="s">
        <v>605</v>
      </c>
    </row>
    <row r="150" spans="1:1" x14ac:dyDescent="0.2">
      <c r="A150" s="168" t="s">
        <v>606</v>
      </c>
    </row>
    <row r="151" spans="1:1" x14ac:dyDescent="0.2">
      <c r="A151" s="168" t="s">
        <v>607</v>
      </c>
    </row>
    <row r="152" spans="1:1" x14ac:dyDescent="0.2">
      <c r="A152" s="168" t="s">
        <v>608</v>
      </c>
    </row>
    <row r="153" spans="1:1" x14ac:dyDescent="0.2">
      <c r="A153" s="168" t="s">
        <v>609</v>
      </c>
    </row>
    <row r="154" spans="1:1" x14ac:dyDescent="0.2">
      <c r="A154" s="168" t="s">
        <v>610</v>
      </c>
    </row>
    <row r="155" spans="1:1" ht="25.5" x14ac:dyDescent="0.2">
      <c r="A155" s="167" t="s">
        <v>678</v>
      </c>
    </row>
    <row r="156" spans="1:1" ht="25.5" x14ac:dyDescent="0.2">
      <c r="A156" s="167" t="s">
        <v>721</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4" sqref="B4"/>
    </sheetView>
  </sheetViews>
  <sheetFormatPr defaultColWidth="0" defaultRowHeight="12.75" zeroHeight="1" x14ac:dyDescent="0.2"/>
  <cols>
    <col min="1" max="1" width="13.140625" style="207" customWidth="1"/>
    <col min="2" max="2" width="83" style="205" customWidth="1"/>
    <col min="3" max="3" width="0.7109375" style="208" customWidth="1"/>
    <col min="4" max="16384" width="0" style="208" hidden="1"/>
  </cols>
  <sheetData>
    <row r="1" spans="1:2" x14ac:dyDescent="0.2">
      <c r="A1" s="618" t="s">
        <v>1037</v>
      </c>
      <c r="B1" s="618"/>
    </row>
    <row r="2" spans="1:2" x14ac:dyDescent="0.2">
      <c r="A2" s="206"/>
      <c r="B2" s="206"/>
    </row>
    <row r="3" spans="1:2" ht="12.75" customHeight="1" x14ac:dyDescent="0.2">
      <c r="A3" s="617" t="s">
        <v>1038</v>
      </c>
      <c r="B3" s="617"/>
    </row>
    <row r="4" spans="1:2" x14ac:dyDescent="0.2">
      <c r="A4" s="208" t="s">
        <v>998</v>
      </c>
      <c r="B4" s="208"/>
    </row>
    <row r="5" spans="1:2" ht="12.75" customHeight="1" x14ac:dyDescent="0.2">
      <c r="A5" s="208"/>
      <c r="B5" s="208"/>
    </row>
    <row r="6" spans="1:2" x14ac:dyDescent="0.2">
      <c r="A6" s="208"/>
      <c r="B6" s="208"/>
    </row>
    <row r="7" spans="1:2" x14ac:dyDescent="0.2">
      <c r="A7" s="208"/>
      <c r="B7" s="208"/>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2015-11-09T23:00:20Z</cp:lastPrinted>
  <dcterms:created xsi:type="dcterms:W3CDTF">2001-06-11T17:38:48Z</dcterms:created>
  <dcterms:modified xsi:type="dcterms:W3CDTF">2018-05-30T16:23:08Z</dcterms:modified>
</cp:coreProperties>
</file>