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/>
  <mc:AlternateContent xmlns:mc="http://schemas.openxmlformats.org/markup-compatibility/2006">
    <mc:Choice Requires="x15">
      <x15ac:absPath xmlns:x15ac="http://schemas.microsoft.com/office/spreadsheetml/2010/11/ac" url="C:\Users\kmckinley\Cal State Fullerton\DG-EIP - ZEUS\Special Sessions General\"/>
    </mc:Choice>
  </mc:AlternateContent>
  <xr:revisionPtr revIDLastSave="26" documentId="8_{813AF71F-AD78-4C75-A424-85B3F4530A8B}" xr6:coauthVersionLast="36" xr6:coauthVersionMax="36" xr10:uidLastSave="{F1536464-CE08-4C10-987F-C48B2767D286}"/>
  <bookViews>
    <workbookView xWindow="0" yWindow="0" windowWidth="28800" windowHeight="12225" xr2:uid="{00000000-000D-0000-FFFF-FFFF00000000}"/>
  </bookViews>
  <sheets>
    <sheet name="New Program Projection" sheetId="6" r:id="rId1"/>
    <sheet name="Special Session Salary Schedule" sheetId="7" r:id="rId2"/>
    <sheet name="Self Support MOUs Fund Flows" sheetId="8" r:id="rId3"/>
  </sheets>
  <calcPr calcId="191029"/>
</workbook>
</file>

<file path=xl/calcChain.xml><?xml version="1.0" encoding="utf-8"?>
<calcChain xmlns="http://schemas.openxmlformats.org/spreadsheetml/2006/main">
  <c r="M44" i="6" l="1"/>
  <c r="O30" i="6"/>
  <c r="M30" i="6"/>
  <c r="K30" i="6"/>
  <c r="I30" i="6"/>
  <c r="G30" i="6"/>
  <c r="O26" i="6"/>
  <c r="O38" i="6" s="1"/>
  <c r="M26" i="6"/>
  <c r="M38" i="6" s="1"/>
  <c r="K26" i="6"/>
  <c r="K38" i="6" s="1"/>
  <c r="I26" i="6"/>
  <c r="I38" i="6" s="1"/>
  <c r="G26" i="6"/>
  <c r="G38" i="6" s="1"/>
  <c r="E30" i="6" l="1"/>
  <c r="E32" i="6" s="1"/>
  <c r="E65" i="6" l="1"/>
  <c r="E62" i="6"/>
  <c r="E66" i="6" s="1"/>
  <c r="E63" i="6"/>
  <c r="E37" i="6"/>
  <c r="E57" i="6" s="1"/>
  <c r="E59" i="6" s="1"/>
  <c r="E68" i="6" l="1"/>
  <c r="E70" i="6" s="1"/>
  <c r="E73" i="6" s="1"/>
  <c r="O27" i="6"/>
  <c r="M27" i="6"/>
  <c r="K27" i="6"/>
  <c r="I27" i="6"/>
  <c r="G27" i="6"/>
  <c r="E72" i="6" l="1"/>
  <c r="O37" i="6"/>
  <c r="M37" i="6"/>
  <c r="K37" i="6"/>
  <c r="I37" i="6"/>
  <c r="G37" i="6"/>
  <c r="O32" i="6"/>
  <c r="M32" i="6"/>
  <c r="K32" i="6"/>
  <c r="I32" i="6"/>
  <c r="G32" i="6"/>
  <c r="K39" i="6" l="1"/>
  <c r="K57" i="6" s="1"/>
  <c r="K59" i="6" s="1"/>
  <c r="O65" i="6"/>
  <c r="O62" i="6"/>
  <c r="O63" i="6"/>
  <c r="M65" i="6"/>
  <c r="M62" i="6"/>
  <c r="M63" i="6"/>
  <c r="M39" i="6"/>
  <c r="M57" i="6" s="1"/>
  <c r="M59" i="6" s="1"/>
  <c r="K65" i="6"/>
  <c r="K62" i="6"/>
  <c r="K63" i="6"/>
  <c r="I63" i="6"/>
  <c r="I62" i="6"/>
  <c r="I65" i="6"/>
  <c r="G65" i="6"/>
  <c r="G62" i="6"/>
  <c r="G63" i="6"/>
  <c r="G39" i="6"/>
  <c r="O39" i="6" l="1"/>
  <c r="O57" i="6" s="1"/>
  <c r="O59" i="6" s="1"/>
  <c r="I39" i="6"/>
  <c r="G57" i="6"/>
  <c r="G59" i="6" s="1"/>
  <c r="M66" i="6"/>
  <c r="M68" i="6" s="1"/>
  <c r="M70" i="6" s="1"/>
  <c r="K66" i="6"/>
  <c r="K68" i="6" s="1"/>
  <c r="K70" i="6" s="1"/>
  <c r="I66" i="6"/>
  <c r="G66" i="6"/>
  <c r="O66" i="6"/>
  <c r="M73" i="6" l="1"/>
  <c r="M72" i="6"/>
  <c r="K73" i="6"/>
  <c r="K72" i="6"/>
  <c r="I57" i="6"/>
  <c r="I68" i="6" s="1"/>
  <c r="I70" i="6" s="1"/>
  <c r="G68" i="6"/>
  <c r="G70" i="6" s="1"/>
  <c r="G73" i="6" s="1"/>
  <c r="O68" i="6"/>
  <c r="O70" i="6" s="1"/>
  <c r="O73" i="6" l="1"/>
  <c r="O72" i="6"/>
  <c r="I59" i="6"/>
  <c r="I72" i="6"/>
  <c r="I73" i="6"/>
  <c r="G72" i="6"/>
</calcChain>
</file>

<file path=xl/sharedStrings.xml><?xml version="1.0" encoding="utf-8"?>
<sst xmlns="http://schemas.openxmlformats.org/spreadsheetml/2006/main" count="90" uniqueCount="78">
  <si>
    <t>Tuition</t>
  </si>
  <si>
    <t>Revenue</t>
  </si>
  <si>
    <t>Total All Expenses</t>
  </si>
  <si>
    <t>Direct Expenses</t>
  </si>
  <si>
    <t>Operating Income/Margin</t>
  </si>
  <si>
    <t>Other</t>
  </si>
  <si>
    <t>Faculty/Staff</t>
  </si>
  <si>
    <t>Total Indirect Expenses</t>
  </si>
  <si>
    <t>Tuition per unit</t>
  </si>
  <si>
    <t>Units Students take in FY</t>
  </si>
  <si>
    <t>Total Units</t>
  </si>
  <si>
    <t>Total Number of Students</t>
  </si>
  <si>
    <t>Promotion, Advertising &amp; Print</t>
  </si>
  <si>
    <t>Program Development</t>
  </si>
  <si>
    <t>Proctor Service</t>
  </si>
  <si>
    <t>Total Direct Expenses</t>
  </si>
  <si>
    <t>Indirect Expenses/Cost Recovery</t>
  </si>
  <si>
    <t>Footnotes:</t>
  </si>
  <si>
    <t>Program Advisor Benefits (1.45%)</t>
  </si>
  <si>
    <t>Summer-Fall-Spring</t>
  </si>
  <si>
    <t>(specify timeline)</t>
  </si>
  <si>
    <t>Website creation and implementation</t>
  </si>
  <si>
    <t>Outreach/Workshop/Info Session</t>
  </si>
  <si>
    <t>Orientation/cocurricular activities</t>
  </si>
  <si>
    <t>TA/GA</t>
  </si>
  <si>
    <t>ISA/SA</t>
  </si>
  <si>
    <t>IT Support/Software/License</t>
  </si>
  <si>
    <t>Agent Referral</t>
  </si>
  <si>
    <t>Facility Rental</t>
  </si>
  <si>
    <t>(#4) EIP Overhead</t>
  </si>
  <si>
    <t>TBD</t>
  </si>
  <si>
    <t>Program Name</t>
  </si>
  <si>
    <t>to be transferred to TADSP college account for reinvestment in self-support program purpose</t>
  </si>
  <si>
    <t>Equipment and Supplies</t>
  </si>
  <si>
    <t>(#2) Rate is based on FY 2022-2023 and subject to change. Includes facilities and facility maintenance, library, administration, IT, etc. and all state resources that support self-support programs.</t>
  </si>
  <si>
    <t>(#5) Surplus/Deficit</t>
  </si>
  <si>
    <t>Surplus/Deficit Sharing: College</t>
  </si>
  <si>
    <t>Surplus/Deficit Sharing: EIP</t>
  </si>
  <si>
    <t>Total tuition to students in cohort 1 is $______ for _ units</t>
  </si>
  <si>
    <t>Cohort 1 &lt;Term Year&gt; Number of Students</t>
  </si>
  <si>
    <t>Cohort 2 &lt;Term Year&gt; Number of Students</t>
  </si>
  <si>
    <t>Cohort 3 &lt;Term Year&gt; Number of Students</t>
  </si>
  <si>
    <t>Cohort 4 &lt;Term Year&gt; Number of Students</t>
  </si>
  <si>
    <t>Cohort 5 &lt;Term Year&gt; Number of Students</t>
  </si>
  <si>
    <t>Cohort 6 &lt;Term Year&gt; Number of Students</t>
  </si>
  <si>
    <t>Cohort 7 &lt;Term Year&gt; Number of Students</t>
  </si>
  <si>
    <t>Cohort 8 &lt;Term Year&gt; Number of Students</t>
  </si>
  <si>
    <t>Self-Support Program Cost Analysis / Fiscal Projection</t>
  </si>
  <si>
    <t>Program Advisor/Coordinator</t>
  </si>
  <si>
    <t>Instructional Faculty Pay</t>
  </si>
  <si>
    <t>Instructional Faculty Benefits (1.45%)</t>
  </si>
  <si>
    <t>Salary Schedule 2322 (scale based on course WTUs, instructor rank, enrollment)</t>
  </si>
  <si>
    <t>for international matriculated student admissions only</t>
  </si>
  <si>
    <t>YR 1 - FY __/__</t>
  </si>
  <si>
    <t>YR 2 - FY __/__</t>
  </si>
  <si>
    <t>YR 3 - FY __/__</t>
  </si>
  <si>
    <t>YR 4 - FY __/__</t>
  </si>
  <si>
    <t>YR 5 - FY __/__</t>
  </si>
  <si>
    <t>YR 0 - FY __/__</t>
  </si>
  <si>
    <t>Program Type</t>
  </si>
  <si>
    <t>College</t>
  </si>
  <si>
    <t>As of &lt;Term Year&gt;, Campus-Based Fees are $_____ per term and SIRF Fee is $__ per term</t>
  </si>
  <si>
    <t>Comment about forecasted attrition</t>
  </si>
  <si>
    <t xml:space="preserve">Total Revenue *
This budget excludes Non-Resident Tuition, Grad Businss Professional Fee which cannot be charged to students in self-support programs. The budget also excludes the Category II (campus mandatory fees) and Category VI (Student Involvement &amp; Representation-SIRF) fees which will be charged separately to each student in a degree program. </t>
  </si>
  <si>
    <t>Minimum enrollment per cohort is __________.</t>
  </si>
  <si>
    <t>Ongoing outreach, recruitment, marketing, retention, events, online info session/orientation development, web site, ISS costs, application review/admissions decisions</t>
  </si>
  <si>
    <t>Faculty additional pay vs. Faculty Release Time (very different benefits rates); program funded position + benefits</t>
  </si>
  <si>
    <t>Course Development &amp; Redevelopment</t>
  </si>
  <si>
    <t>Faculty Search/Recruitment/Background Check</t>
  </si>
  <si>
    <t>(#5) Net Surplus/Deficit amount is to be shared between the College and EIP upon the execution of a MOU.</t>
  </si>
  <si>
    <t>(#4) Rate is based on FY 2022-2023 and subject to change. Includes EIP Supporting units, operating expenses, and Titan Hall rent</t>
  </si>
  <si>
    <t>(#3) College overhead based on AA division methodology</t>
  </si>
  <si>
    <t>Degree students = units per term vs. other credit programs = units per course</t>
  </si>
  <si>
    <r>
      <rPr>
        <b/>
        <sz val="11"/>
        <color theme="1"/>
        <rFont val="Times New Roman"/>
        <family val="1"/>
      </rPr>
      <t xml:space="preserve">Assumptions: </t>
    </r>
    <r>
      <rPr>
        <sz val="11"/>
        <color theme="1"/>
        <rFont val="Times New Roman"/>
        <family val="1"/>
      </rPr>
      <t xml:space="preserve">  * The total revenue line includes attrition calculation average of approximately ___ students each year.  Each year accounts for _ students attrition and each dropped from ___ courses.  There are five overlapping cohorts in each FY factored into the Tuition projected.</t>
    </r>
  </si>
  <si>
    <t>(#1) Chancellor's Office Cost Allocation</t>
  </si>
  <si>
    <t>(#2) CSUF Cost Allocation</t>
  </si>
  <si>
    <t>(#1) Chancellor's Office Cost Allocation (reimbursement) based on FY 2022-2023 and subject to change.</t>
  </si>
  <si>
    <t>(#3) College Overhead to College THEFD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</si>
</sst>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FF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7">
    <xf numFmtId="0" fontId="0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47">
    <xf numFmtId="0" fontId="0" fillId="0" borderId="0" xfId="0"/>
    <xf numFmtId="0" fontId="7" fillId="0" borderId="0" xfId="12" applyFont="1" applyAlignment="1">
      <alignment horizontal="center"/>
    </xf>
    <xf numFmtId="0" fontId="7" fillId="0" borderId="0" xfId="12" applyFont="1"/>
    <xf numFmtId="0" fontId="6" fillId="0" borderId="0" xfId="12" applyFont="1"/>
    <xf numFmtId="0" fontId="7" fillId="0" borderId="0" xfId="12" applyFont="1" applyBorder="1"/>
    <xf numFmtId="42" fontId="7" fillId="0" borderId="1" xfId="12" applyNumberFormat="1" applyFont="1" applyBorder="1"/>
    <xf numFmtId="42" fontId="7" fillId="0" borderId="3" xfId="12" applyNumberFormat="1" applyFont="1" applyBorder="1"/>
    <xf numFmtId="0" fontId="7" fillId="0" borderId="2" xfId="12" applyFont="1" applyBorder="1"/>
    <xf numFmtId="0" fontId="7" fillId="0" borderId="3" xfId="12" applyFont="1" applyBorder="1"/>
    <xf numFmtId="1" fontId="7" fillId="0" borderId="0" xfId="12" applyNumberFormat="1" applyFont="1"/>
    <xf numFmtId="0" fontId="7" fillId="0" borderId="4" xfId="12" applyFont="1" applyBorder="1"/>
    <xf numFmtId="9" fontId="7" fillId="0" borderId="0" xfId="12" applyNumberFormat="1" applyFont="1"/>
    <xf numFmtId="42" fontId="7" fillId="0" borderId="0" xfId="12" applyNumberFormat="1" applyFont="1"/>
    <xf numFmtId="0" fontId="7" fillId="0" borderId="0" xfId="12" applyFont="1" applyFill="1"/>
    <xf numFmtId="42" fontId="7" fillId="0" borderId="0" xfId="12" applyNumberFormat="1" applyFont="1" applyFill="1"/>
    <xf numFmtId="42" fontId="7" fillId="0" borderId="4" xfId="12" applyNumberFormat="1" applyFont="1" applyBorder="1"/>
    <xf numFmtId="0" fontId="7" fillId="0" borderId="0" xfId="12" applyFont="1" applyAlignment="1">
      <alignment wrapText="1"/>
    </xf>
    <xf numFmtId="0" fontId="7" fillId="0" borderId="0" xfId="12" applyFont="1" applyBorder="1" applyAlignment="1">
      <alignment horizontal="left" vertical="top" wrapText="1"/>
    </xf>
    <xf numFmtId="0" fontId="7" fillId="0" borderId="0" xfId="12" applyFont="1" applyAlignment="1">
      <alignment vertical="top" wrapText="1"/>
    </xf>
    <xf numFmtId="0" fontId="2" fillId="0" borderId="0" xfId="12" applyAlignment="1">
      <alignment vertical="top" wrapText="1"/>
    </xf>
    <xf numFmtId="42" fontId="7" fillId="0" borderId="0" xfId="12" applyNumberFormat="1" applyFont="1" applyBorder="1"/>
    <xf numFmtId="10" fontId="7" fillId="0" borderId="0" xfId="12" applyNumberFormat="1" applyFont="1" applyAlignment="1">
      <alignment horizontal="center"/>
    </xf>
    <xf numFmtId="9" fontId="7" fillId="0" borderId="0" xfId="12" applyNumberFormat="1" applyFont="1" applyAlignment="1">
      <alignment horizontal="center"/>
    </xf>
    <xf numFmtId="0" fontId="8" fillId="0" borderId="0" xfId="12" applyFont="1" applyAlignment="1">
      <alignment horizontal="left"/>
    </xf>
    <xf numFmtId="0" fontId="7" fillId="0" borderId="0" xfId="12" applyFont="1" applyAlignment="1">
      <alignment horizontal="right"/>
    </xf>
    <xf numFmtId="0" fontId="7" fillId="0" borderId="0" xfId="12" applyFont="1" applyBorder="1" applyAlignment="1">
      <alignment horizontal="center"/>
    </xf>
    <xf numFmtId="44" fontId="7" fillId="0" borderId="3" xfId="12" applyNumberFormat="1" applyFont="1" applyBorder="1"/>
    <xf numFmtId="164" fontId="7" fillId="0" borderId="0" xfId="14" applyNumberFormat="1" applyFont="1"/>
    <xf numFmtId="164" fontId="7" fillId="0" borderId="0" xfId="12" applyNumberFormat="1" applyFont="1"/>
    <xf numFmtId="0" fontId="1" fillId="0" borderId="0" xfId="16"/>
    <xf numFmtId="42" fontId="6" fillId="0" borderId="3" xfId="12" applyNumberFormat="1" applyFont="1" applyBorder="1"/>
    <xf numFmtId="42" fontId="6" fillId="0" borderId="0" xfId="12" applyNumberFormat="1" applyFont="1"/>
    <xf numFmtId="42" fontId="6" fillId="0" borderId="4" xfId="12" applyNumberFormat="1" applyFont="1" applyBorder="1"/>
    <xf numFmtId="0" fontId="7" fillId="0" borderId="0" xfId="12" applyFont="1" applyFill="1" applyBorder="1"/>
    <xf numFmtId="9" fontId="7" fillId="0" borderId="0" xfId="15" applyFont="1" applyAlignment="1">
      <alignment horizontal="center"/>
    </xf>
    <xf numFmtId="0" fontId="7" fillId="0" borderId="0" xfId="12" applyFont="1" applyFill="1" applyBorder="1" applyAlignment="1">
      <alignment horizontal="center"/>
    </xf>
    <xf numFmtId="0" fontId="6" fillId="0" borderId="0" xfId="12" applyFont="1" applyAlignment="1">
      <alignment horizontal="center"/>
    </xf>
    <xf numFmtId="0" fontId="5" fillId="0" borderId="0" xfId="12" applyFont="1" applyAlignment="1">
      <alignment horizontal="center"/>
    </xf>
    <xf numFmtId="0" fontId="7" fillId="0" borderId="5" xfId="12" applyFont="1" applyBorder="1" applyAlignment="1">
      <alignment horizontal="left" vertical="top" wrapText="1"/>
    </xf>
    <xf numFmtId="0" fontId="7" fillId="0" borderId="6" xfId="12" applyFont="1" applyBorder="1" applyAlignment="1">
      <alignment horizontal="left" vertical="top" wrapText="1"/>
    </xf>
    <xf numFmtId="0" fontId="7" fillId="0" borderId="7" xfId="12" applyFont="1" applyBorder="1" applyAlignment="1">
      <alignment horizontal="left" vertical="top" wrapText="1"/>
    </xf>
    <xf numFmtId="0" fontId="7" fillId="0" borderId="8" xfId="12" applyFont="1" applyBorder="1" applyAlignment="1">
      <alignment horizontal="left" vertical="top" wrapText="1"/>
    </xf>
    <xf numFmtId="0" fontId="7" fillId="0" borderId="0" xfId="12" applyFont="1" applyBorder="1" applyAlignment="1">
      <alignment horizontal="left" vertical="top" wrapText="1"/>
    </xf>
    <xf numFmtId="0" fontId="7" fillId="0" borderId="9" xfId="12" applyFont="1" applyBorder="1" applyAlignment="1">
      <alignment horizontal="left" vertical="top" wrapText="1"/>
    </xf>
    <xf numFmtId="0" fontId="7" fillId="0" borderId="10" xfId="12" applyFont="1" applyBorder="1" applyAlignment="1">
      <alignment horizontal="left" vertical="top" wrapText="1"/>
    </xf>
    <xf numFmtId="0" fontId="7" fillId="0" borderId="11" xfId="12" applyFont="1" applyBorder="1" applyAlignment="1">
      <alignment horizontal="left" vertical="top" wrapText="1"/>
    </xf>
    <xf numFmtId="0" fontId="7" fillId="0" borderId="12" xfId="12" applyFont="1" applyBorder="1" applyAlignment="1">
      <alignment horizontal="left" vertical="top" wrapText="1"/>
    </xf>
  </cellXfs>
  <cellStyles count="17">
    <cellStyle name="Comma" xfId="14" builtinId="3"/>
    <cellStyle name="Comma 2" xfId="1" xr:uid="{00000000-0005-0000-0000-000000000000}"/>
    <cellStyle name="Comma 2 2" xfId="2" xr:uid="{00000000-0005-0000-0000-000001000000}"/>
    <cellStyle name="Comma 3" xfId="3" xr:uid="{00000000-0005-0000-0000-000002000000}"/>
    <cellStyle name="Currency 2" xfId="4" xr:uid="{00000000-0005-0000-0000-000004000000}"/>
    <cellStyle name="Currency 2 2" xfId="5" xr:uid="{00000000-0005-0000-0000-000005000000}"/>
    <cellStyle name="Currency 3" xfId="6" xr:uid="{00000000-0005-0000-0000-000006000000}"/>
    <cellStyle name="Currency 4" xfId="13" xr:uid="{C709D27D-78CA-4B51-B0E8-60773DD63188}"/>
    <cellStyle name="Normal" xfId="0" builtinId="0"/>
    <cellStyle name="Normal 2" xfId="7" xr:uid="{00000000-0005-0000-0000-000008000000}"/>
    <cellStyle name="Normal 3" xfId="8" xr:uid="{00000000-0005-0000-0000-000009000000}"/>
    <cellStyle name="Normal 4" xfId="12" xr:uid="{ECDFA267-5A7A-4129-9867-B7511B53E84D}"/>
    <cellStyle name="Normal 5" xfId="16" xr:uid="{F837E902-61FB-4361-BA23-4311C6D7D33C}"/>
    <cellStyle name="Percent" xfId="15" builtinId="5"/>
    <cellStyle name="Percent 2" xfId="9" xr:uid="{00000000-0005-0000-0000-00000A000000}"/>
    <cellStyle name="Percent 2 2" xfId="10" xr:uid="{00000000-0005-0000-0000-00000B000000}"/>
    <cellStyle name="Percent 3" xfId="11" xr:uid="{00000000-0005-0000-0000-00000C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180974</xdr:colOff>
      <xdr:row>32</xdr:row>
      <xdr:rowOff>49871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96AC04-2DB0-4816-97D6-49955CC9BC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105774" cy="61458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434809</xdr:colOff>
      <xdr:row>32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64B4668-12BA-4D28-9CB9-56498E9966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8969209" cy="5153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52695-5126-4DB9-8903-FD516476FC94}">
  <dimension ref="A1:Y90"/>
  <sheetViews>
    <sheetView tabSelected="1" zoomScaleNormal="10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B14" sqref="B14"/>
    </sheetView>
  </sheetViews>
  <sheetFormatPr defaultColWidth="9.140625" defaultRowHeight="15" x14ac:dyDescent="0.25"/>
  <cols>
    <col min="1" max="1" width="5.7109375" style="2" customWidth="1"/>
    <col min="2" max="2" width="56" style="2" customWidth="1"/>
    <col min="3" max="3" width="7.140625" style="2" bestFit="1" customWidth="1"/>
    <col min="4" max="4" width="1.85546875" style="2" customWidth="1"/>
    <col min="5" max="5" width="25.7109375" style="2" customWidth="1"/>
    <col min="6" max="6" width="1.85546875" style="2" customWidth="1"/>
    <col min="7" max="7" width="18" style="2" customWidth="1"/>
    <col min="8" max="8" width="2.28515625" style="2" customWidth="1"/>
    <col min="9" max="9" width="18" style="2" bestFit="1" customWidth="1"/>
    <col min="10" max="10" width="2.28515625" style="2" customWidth="1"/>
    <col min="11" max="11" width="18" style="2" bestFit="1" customWidth="1"/>
    <col min="12" max="12" width="2.28515625" style="2" customWidth="1"/>
    <col min="13" max="13" width="18" style="2" bestFit="1" customWidth="1"/>
    <col min="14" max="14" width="2.28515625" style="2" customWidth="1"/>
    <col min="15" max="15" width="18" style="2" bestFit="1" customWidth="1"/>
    <col min="16" max="16" width="10" style="2" bestFit="1" customWidth="1"/>
    <col min="17" max="17" width="146.42578125" style="2" bestFit="1" customWidth="1"/>
    <col min="18" max="16384" width="9.140625" style="2"/>
  </cols>
  <sheetData>
    <row r="1" spans="1:18" x14ac:dyDescent="0.25">
      <c r="A1" s="36" t="s">
        <v>47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1"/>
      <c r="Q1" s="1"/>
      <c r="R1" s="1"/>
    </row>
    <row r="2" spans="1:18" x14ac:dyDescent="0.25">
      <c r="A2" s="36" t="s">
        <v>31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1"/>
      <c r="Q2" s="23"/>
      <c r="R2" s="1"/>
    </row>
    <row r="3" spans="1:18" x14ac:dyDescent="0.25">
      <c r="A3" s="36" t="s">
        <v>60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1"/>
      <c r="Q3" s="23"/>
      <c r="R3" s="1"/>
    </row>
    <row r="4" spans="1:18" x14ac:dyDescent="0.25">
      <c r="A4" s="36" t="s">
        <v>59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1"/>
      <c r="Q4" s="1"/>
      <c r="R4" s="1"/>
    </row>
    <row r="5" spans="1:18" x14ac:dyDescent="0.25">
      <c r="A5" s="3" t="s">
        <v>64</v>
      </c>
    </row>
    <row r="6" spans="1:18" x14ac:dyDescent="0.25">
      <c r="A6" s="3" t="s">
        <v>38</v>
      </c>
    </row>
    <row r="7" spans="1:18" x14ac:dyDescent="0.25">
      <c r="E7" s="35" t="s">
        <v>58</v>
      </c>
      <c r="G7" s="33" t="s">
        <v>53</v>
      </c>
      <c r="H7" s="13"/>
      <c r="I7" s="33" t="s">
        <v>54</v>
      </c>
      <c r="J7" s="13"/>
      <c r="K7" s="33" t="s">
        <v>55</v>
      </c>
      <c r="L7" s="13"/>
      <c r="M7" s="33" t="s">
        <v>56</v>
      </c>
      <c r="N7" s="13"/>
      <c r="O7" s="33" t="s">
        <v>57</v>
      </c>
    </row>
    <row r="8" spans="1:18" x14ac:dyDescent="0.25">
      <c r="E8" s="25" t="s">
        <v>20</v>
      </c>
      <c r="G8" s="4" t="s">
        <v>19</v>
      </c>
      <c r="I8" s="4" t="s">
        <v>19</v>
      </c>
      <c r="K8" s="4" t="s">
        <v>19</v>
      </c>
      <c r="M8" s="4" t="s">
        <v>19</v>
      </c>
      <c r="O8" s="4" t="s">
        <v>19</v>
      </c>
    </row>
    <row r="9" spans="1:18" x14ac:dyDescent="0.25">
      <c r="A9" s="4" t="s">
        <v>8</v>
      </c>
      <c r="B9" s="4"/>
      <c r="C9" s="4"/>
      <c r="D9" s="4"/>
      <c r="E9" s="5"/>
      <c r="F9" s="4"/>
      <c r="G9" s="5"/>
      <c r="H9" s="6"/>
      <c r="I9" s="5"/>
      <c r="J9" s="6"/>
      <c r="K9" s="5"/>
      <c r="L9" s="6">
        <v>450</v>
      </c>
      <c r="M9" s="5"/>
      <c r="N9" s="6"/>
      <c r="O9" s="5"/>
    </row>
    <row r="10" spans="1:18" x14ac:dyDescent="0.25">
      <c r="A10" s="4" t="s">
        <v>39</v>
      </c>
      <c r="B10" s="33"/>
      <c r="C10" s="4"/>
      <c r="D10" s="4"/>
      <c r="E10" s="7"/>
      <c r="F10" s="4"/>
      <c r="G10" s="7"/>
      <c r="H10" s="8"/>
      <c r="I10" s="7"/>
      <c r="J10" s="8"/>
      <c r="K10" s="7"/>
      <c r="L10" s="8"/>
      <c r="M10" s="7"/>
      <c r="N10" s="8"/>
      <c r="O10" s="7"/>
      <c r="R10" s="9"/>
    </row>
    <row r="11" spans="1:18" x14ac:dyDescent="0.25">
      <c r="A11" s="4"/>
      <c r="B11" s="33" t="s">
        <v>9</v>
      </c>
      <c r="C11" s="4"/>
      <c r="D11" s="4"/>
      <c r="E11" s="10"/>
      <c r="F11" s="4"/>
      <c r="G11" s="10"/>
      <c r="H11" s="8"/>
      <c r="I11" s="10"/>
      <c r="J11" s="8"/>
      <c r="K11" s="10"/>
      <c r="L11" s="8"/>
      <c r="M11" s="10"/>
      <c r="N11" s="8"/>
      <c r="O11" s="10"/>
      <c r="Q11" s="2" t="s">
        <v>72</v>
      </c>
    </row>
    <row r="12" spans="1:18" x14ac:dyDescent="0.25">
      <c r="A12" s="4" t="s">
        <v>40</v>
      </c>
      <c r="B12" s="33"/>
      <c r="C12" s="4"/>
      <c r="D12" s="4"/>
      <c r="E12" s="7"/>
      <c r="F12" s="4"/>
      <c r="G12" s="7"/>
      <c r="H12" s="8"/>
      <c r="I12" s="7"/>
      <c r="J12" s="8"/>
      <c r="K12" s="7"/>
      <c r="L12" s="8"/>
      <c r="M12" s="7"/>
      <c r="N12" s="8"/>
      <c r="O12" s="7"/>
      <c r="P12" s="12"/>
      <c r="R12" s="11"/>
    </row>
    <row r="13" spans="1:18" x14ac:dyDescent="0.25">
      <c r="A13" s="4"/>
      <c r="B13" s="33" t="s">
        <v>9</v>
      </c>
      <c r="C13" s="4"/>
      <c r="D13" s="4"/>
      <c r="E13" s="10"/>
      <c r="F13" s="4"/>
      <c r="G13" s="10"/>
      <c r="H13" s="8"/>
      <c r="I13" s="10"/>
      <c r="J13" s="8"/>
      <c r="K13" s="10"/>
      <c r="L13" s="8"/>
      <c r="M13" s="10"/>
      <c r="N13" s="8"/>
      <c r="O13" s="10"/>
    </row>
    <row r="14" spans="1:18" x14ac:dyDescent="0.25">
      <c r="A14" s="4" t="s">
        <v>41</v>
      </c>
      <c r="B14" s="33"/>
      <c r="C14" s="4"/>
      <c r="D14" s="4"/>
      <c r="E14" s="7"/>
      <c r="F14" s="4"/>
      <c r="G14" s="7"/>
      <c r="H14" s="8"/>
      <c r="I14" s="7"/>
      <c r="J14" s="8"/>
      <c r="K14" s="7"/>
      <c r="L14" s="8"/>
      <c r="M14" s="7"/>
      <c r="N14" s="8"/>
      <c r="O14" s="7"/>
    </row>
    <row r="15" spans="1:18" x14ac:dyDescent="0.25">
      <c r="A15" s="4"/>
      <c r="B15" s="33" t="s">
        <v>9</v>
      </c>
      <c r="C15" s="4"/>
      <c r="D15" s="4"/>
      <c r="E15" s="10"/>
      <c r="F15" s="4"/>
      <c r="G15" s="10"/>
      <c r="H15" s="8"/>
      <c r="I15" s="10"/>
      <c r="J15" s="8"/>
      <c r="K15" s="10"/>
      <c r="L15" s="8"/>
      <c r="M15" s="10"/>
      <c r="N15" s="8"/>
      <c r="O15" s="10"/>
      <c r="P15" s="12"/>
    </row>
    <row r="16" spans="1:18" x14ac:dyDescent="0.25">
      <c r="A16" s="4" t="s">
        <v>42</v>
      </c>
      <c r="B16" s="33"/>
      <c r="C16" s="4"/>
      <c r="D16" s="4"/>
      <c r="E16" s="7"/>
      <c r="F16" s="4"/>
      <c r="G16" s="7"/>
      <c r="H16" s="8"/>
      <c r="I16" s="7"/>
      <c r="J16" s="8"/>
      <c r="K16" s="7"/>
      <c r="L16" s="8"/>
      <c r="M16" s="7"/>
      <c r="N16" s="8"/>
      <c r="O16" s="7"/>
    </row>
    <row r="17" spans="1:25" x14ac:dyDescent="0.25">
      <c r="A17" s="4"/>
      <c r="B17" s="33" t="s">
        <v>9</v>
      </c>
      <c r="C17" s="4"/>
      <c r="D17" s="4"/>
      <c r="E17" s="10"/>
      <c r="F17" s="4"/>
      <c r="G17" s="10"/>
      <c r="H17" s="8"/>
      <c r="I17" s="10"/>
      <c r="J17" s="8"/>
      <c r="K17" s="10"/>
      <c r="L17" s="8"/>
      <c r="M17" s="10"/>
      <c r="N17" s="8"/>
      <c r="O17" s="10"/>
      <c r="P17" s="12"/>
    </row>
    <row r="18" spans="1:25" x14ac:dyDescent="0.25">
      <c r="A18" s="4" t="s">
        <v>43</v>
      </c>
      <c r="B18" s="33"/>
      <c r="C18" s="4"/>
      <c r="D18" s="4"/>
      <c r="E18" s="7"/>
      <c r="F18" s="4"/>
      <c r="G18" s="7"/>
      <c r="H18" s="8"/>
      <c r="I18" s="7"/>
      <c r="J18" s="8"/>
      <c r="K18" s="7"/>
      <c r="L18" s="8"/>
      <c r="M18" s="7"/>
      <c r="N18" s="8"/>
      <c r="O18" s="7"/>
    </row>
    <row r="19" spans="1:25" x14ac:dyDescent="0.25">
      <c r="A19" s="4"/>
      <c r="B19" s="33" t="s">
        <v>9</v>
      </c>
      <c r="C19" s="4"/>
      <c r="D19" s="4"/>
      <c r="E19" s="10"/>
      <c r="F19" s="4"/>
      <c r="G19" s="10"/>
      <c r="H19" s="8"/>
      <c r="I19" s="10"/>
      <c r="J19" s="8"/>
      <c r="K19" s="10"/>
      <c r="L19" s="8"/>
      <c r="M19" s="10"/>
      <c r="N19" s="8"/>
      <c r="O19" s="10"/>
      <c r="P19" s="12"/>
    </row>
    <row r="20" spans="1:25" x14ac:dyDescent="0.25">
      <c r="A20" s="4" t="s">
        <v>44</v>
      </c>
      <c r="B20" s="33"/>
      <c r="C20" s="4"/>
      <c r="D20" s="4"/>
      <c r="E20" s="7"/>
      <c r="F20" s="4"/>
      <c r="G20" s="7"/>
      <c r="H20" s="8"/>
      <c r="I20" s="7"/>
      <c r="J20" s="8"/>
      <c r="K20" s="7"/>
      <c r="L20" s="8"/>
      <c r="M20" s="7"/>
      <c r="N20" s="8"/>
      <c r="O20" s="7"/>
    </row>
    <row r="21" spans="1:25" x14ac:dyDescent="0.25">
      <c r="A21" s="4"/>
      <c r="B21" s="33" t="s">
        <v>9</v>
      </c>
      <c r="C21" s="4"/>
      <c r="D21" s="4"/>
      <c r="E21" s="10"/>
      <c r="F21" s="4"/>
      <c r="G21" s="10"/>
      <c r="H21" s="8"/>
      <c r="I21" s="10"/>
      <c r="J21" s="8"/>
      <c r="K21" s="10"/>
      <c r="L21" s="8"/>
      <c r="M21" s="10"/>
      <c r="N21" s="8"/>
      <c r="O21" s="10"/>
    </row>
    <row r="22" spans="1:25" x14ac:dyDescent="0.25">
      <c r="A22" s="4" t="s">
        <v>45</v>
      </c>
      <c r="B22" s="33"/>
      <c r="C22" s="4"/>
      <c r="D22" s="4"/>
      <c r="E22" s="7"/>
      <c r="F22" s="4"/>
      <c r="G22" s="7"/>
      <c r="H22" s="8"/>
      <c r="I22" s="7"/>
      <c r="J22" s="8"/>
      <c r="K22" s="7"/>
      <c r="L22" s="8"/>
      <c r="M22" s="7"/>
      <c r="N22" s="8"/>
      <c r="O22" s="7"/>
    </row>
    <row r="23" spans="1:25" x14ac:dyDescent="0.25">
      <c r="A23" s="4"/>
      <c r="B23" s="33" t="s">
        <v>9</v>
      </c>
      <c r="C23" s="4"/>
      <c r="D23" s="4"/>
      <c r="E23" s="10"/>
      <c r="F23" s="4"/>
      <c r="G23" s="10"/>
      <c r="H23" s="8"/>
      <c r="I23" s="10"/>
      <c r="J23" s="8"/>
      <c r="K23" s="10"/>
      <c r="L23" s="8"/>
      <c r="M23" s="10"/>
      <c r="N23" s="8"/>
      <c r="O23" s="10"/>
    </row>
    <row r="24" spans="1:25" x14ac:dyDescent="0.25">
      <c r="A24" s="4" t="s">
        <v>46</v>
      </c>
      <c r="B24" s="33"/>
      <c r="C24" s="4"/>
      <c r="D24" s="4"/>
      <c r="E24" s="7"/>
      <c r="F24" s="4"/>
      <c r="G24" s="7"/>
      <c r="H24" s="8"/>
      <c r="I24" s="7"/>
      <c r="J24" s="8"/>
      <c r="K24" s="7"/>
      <c r="L24" s="8"/>
      <c r="M24" s="7"/>
      <c r="N24" s="8"/>
      <c r="O24" s="7"/>
    </row>
    <row r="25" spans="1:25" x14ac:dyDescent="0.25">
      <c r="A25" s="4"/>
      <c r="B25" s="33" t="s">
        <v>9</v>
      </c>
      <c r="C25" s="4"/>
      <c r="D25" s="4"/>
      <c r="E25" s="10"/>
      <c r="F25" s="4"/>
      <c r="G25" s="10"/>
      <c r="H25" s="8"/>
      <c r="I25" s="10"/>
      <c r="J25" s="8"/>
      <c r="K25" s="10"/>
      <c r="L25" s="8"/>
      <c r="M25" s="10"/>
      <c r="N25" s="8"/>
      <c r="O25" s="10"/>
    </row>
    <row r="26" spans="1:25" x14ac:dyDescent="0.25">
      <c r="A26" s="2" t="s">
        <v>10</v>
      </c>
      <c r="E26" s="7"/>
      <c r="G26" s="7">
        <f>G11+G13+G15+G17+G19+G21+G23+G25</f>
        <v>0</v>
      </c>
      <c r="I26" s="7">
        <f>I11+I13+I15+I17+I19+I21+I23+I25</f>
        <v>0</v>
      </c>
      <c r="K26" s="7">
        <f>K11+K13+K15+K17+K19+K21+K23+K25</f>
        <v>0</v>
      </c>
      <c r="M26" s="7">
        <f>M11+M13+M15+M17+M19+M21+M23+M25</f>
        <v>0</v>
      </c>
      <c r="O26" s="7">
        <f>O11+O13+O15+O17+O19+O21+O23+O25</f>
        <v>0</v>
      </c>
    </row>
    <row r="27" spans="1:25" x14ac:dyDescent="0.25">
      <c r="A27" s="2" t="s">
        <v>11</v>
      </c>
      <c r="E27" s="10"/>
      <c r="G27" s="10">
        <f>G10+G12+G14+G16</f>
        <v>0</v>
      </c>
      <c r="I27" s="10">
        <f>I12+I14+I16+I18</f>
        <v>0</v>
      </c>
      <c r="K27" s="10">
        <f>K14+K16+K18+K20</f>
        <v>0</v>
      </c>
      <c r="M27" s="10">
        <f>M16+M18+M20+M22</f>
        <v>0</v>
      </c>
      <c r="O27" s="10">
        <f>O18+O20+O22+O24</f>
        <v>0</v>
      </c>
      <c r="Q27" s="2" t="s">
        <v>62</v>
      </c>
    </row>
    <row r="28" spans="1:25" x14ac:dyDescent="0.25">
      <c r="E28" s="8"/>
      <c r="G28" s="8"/>
      <c r="I28" s="8"/>
      <c r="K28" s="8"/>
      <c r="M28" s="8"/>
      <c r="O28" s="8"/>
    </row>
    <row r="29" spans="1:25" x14ac:dyDescent="0.25">
      <c r="A29" s="2" t="s">
        <v>1</v>
      </c>
      <c r="E29" s="8"/>
      <c r="G29" s="8"/>
      <c r="I29" s="8"/>
      <c r="K29" s="8"/>
      <c r="M29" s="8"/>
      <c r="O29" s="8"/>
    </row>
    <row r="30" spans="1:25" x14ac:dyDescent="0.25">
      <c r="B30" s="2" t="s">
        <v>0</v>
      </c>
      <c r="E30" s="6">
        <f>SUM(E9*E10*E11)+(E9*E12*E13)+(E9*E14*E15)+(E9*E16*E17)-(12*6*E9)</f>
        <v>0</v>
      </c>
      <c r="G30" s="6">
        <f>G9*G10*G11+G12*G13*G9+G9*G14*G15+G9*G16*G17+G9*G18*G19+G9*G20*G21+G9*G22*G23+G9*G24*G25</f>
        <v>0</v>
      </c>
      <c r="H30" s="12"/>
      <c r="I30" s="6">
        <f>I9*I10*I11+I12*I13*I9+I9*I14*I15+I9*I16*I17+I9*I18*I19+I9*I20*I21+I9*I22*I23+I9*I24*I25</f>
        <v>0</v>
      </c>
      <c r="J30" s="6"/>
      <c r="K30" s="6">
        <f>K9*K10*K11+K12*K13*K9+K9*K14*K15+K9*K16*K17+K9*K18*K19+K9*K20*K21+K9*K22*K23+K9*K24*K25</f>
        <v>0</v>
      </c>
      <c r="L30" s="6"/>
      <c r="M30" s="6">
        <f>M9*M10*M11+M12*M13*M9+M9*M14*M15+M9*M16*M17+M9*M18*M19+M9*M20*M21+M9*M22*M23+M9*M24*M25</f>
        <v>0</v>
      </c>
      <c r="N30" s="6"/>
      <c r="O30" s="6">
        <f>O9*O10*O11+O12*O13*O9+O9*O14*O15+O9*O16*O17+O9*O18*O19+O9*O20*O21+O9*O22*O23+O9*O24*O25</f>
        <v>0</v>
      </c>
      <c r="Q30" s="13"/>
      <c r="R30" s="14"/>
      <c r="S30" s="13"/>
      <c r="T30" s="13"/>
      <c r="U30" s="13"/>
      <c r="V30" s="13"/>
      <c r="W30" s="13"/>
      <c r="X30" s="13"/>
      <c r="Y30" s="13"/>
    </row>
    <row r="31" spans="1:25" x14ac:dyDescent="0.25">
      <c r="B31" s="2" t="s">
        <v>5</v>
      </c>
      <c r="E31" s="15">
        <v>0</v>
      </c>
      <c r="G31" s="15">
        <v>0</v>
      </c>
      <c r="H31" s="12"/>
      <c r="I31" s="15">
        <v>0</v>
      </c>
      <c r="J31" s="12"/>
      <c r="K31" s="15">
        <v>0</v>
      </c>
      <c r="L31" s="12"/>
      <c r="M31" s="15">
        <v>0</v>
      </c>
      <c r="N31" s="12"/>
      <c r="O31" s="15">
        <v>0</v>
      </c>
      <c r="Q31" s="12"/>
      <c r="R31" s="12"/>
    </row>
    <row r="32" spans="1:25" ht="105" x14ac:dyDescent="0.25">
      <c r="B32" s="16" t="s">
        <v>63</v>
      </c>
      <c r="C32" s="16"/>
      <c r="D32" s="16"/>
      <c r="E32" s="6">
        <f>SUM(E30:E31)</f>
        <v>0</v>
      </c>
      <c r="G32" s="6">
        <f>SUM(G30:G31)</f>
        <v>0</v>
      </c>
      <c r="H32" s="12"/>
      <c r="I32" s="6">
        <f>SUM(I30:I31)</f>
        <v>0</v>
      </c>
      <c r="J32" s="12"/>
      <c r="K32" s="6">
        <f>SUM(K30:K31)</f>
        <v>0</v>
      </c>
      <c r="L32" s="12"/>
      <c r="M32" s="6">
        <f>SUM(M30:M31)</f>
        <v>0</v>
      </c>
      <c r="N32" s="12"/>
      <c r="O32" s="6">
        <f>SUM(O30:O31)</f>
        <v>0</v>
      </c>
      <c r="Q32" s="2" t="s">
        <v>61</v>
      </c>
    </row>
    <row r="33" spans="1:17" x14ac:dyDescent="0.25">
      <c r="E33" s="6"/>
      <c r="G33" s="6"/>
      <c r="H33" s="12"/>
      <c r="I33" s="6"/>
      <c r="J33" s="12"/>
      <c r="K33" s="6"/>
      <c r="L33" s="12"/>
      <c r="M33" s="6"/>
      <c r="N33" s="12"/>
      <c r="O33" s="6"/>
    </row>
    <row r="34" spans="1:17" x14ac:dyDescent="0.25">
      <c r="A34" s="2" t="s">
        <v>3</v>
      </c>
      <c r="E34" s="6"/>
      <c r="G34" s="6"/>
      <c r="H34" s="12"/>
      <c r="I34" s="6"/>
      <c r="J34" s="12"/>
      <c r="K34" s="6"/>
      <c r="L34" s="12"/>
      <c r="M34" s="6"/>
      <c r="N34" s="12"/>
      <c r="O34" s="6"/>
    </row>
    <row r="35" spans="1:17" x14ac:dyDescent="0.25">
      <c r="A35" s="2" t="s">
        <v>6</v>
      </c>
      <c r="E35" s="6"/>
      <c r="G35" s="6"/>
      <c r="H35" s="12"/>
      <c r="I35" s="6"/>
      <c r="J35" s="12"/>
      <c r="K35" s="6"/>
      <c r="L35" s="12"/>
      <c r="M35" s="6"/>
      <c r="N35" s="12"/>
      <c r="O35" s="6"/>
    </row>
    <row r="36" spans="1:17" x14ac:dyDescent="0.25">
      <c r="B36" s="2" t="s">
        <v>48</v>
      </c>
      <c r="E36" s="6">
        <v>0</v>
      </c>
      <c r="G36" s="6">
        <v>0</v>
      </c>
      <c r="H36" s="12"/>
      <c r="I36" s="6">
        <v>0</v>
      </c>
      <c r="J36" s="12"/>
      <c r="K36" s="6">
        <v>0</v>
      </c>
      <c r="L36" s="12"/>
      <c r="M36" s="6">
        <v>0</v>
      </c>
      <c r="N36" s="12"/>
      <c r="O36" s="6">
        <v>0</v>
      </c>
      <c r="Q36" s="2" t="s">
        <v>66</v>
      </c>
    </row>
    <row r="37" spans="1:17" x14ac:dyDescent="0.25">
      <c r="B37" s="2" t="s">
        <v>18</v>
      </c>
      <c r="E37" s="6">
        <f>E36*1.45%</f>
        <v>0</v>
      </c>
      <c r="G37" s="6">
        <f>G36*0.0145</f>
        <v>0</v>
      </c>
      <c r="H37" s="12"/>
      <c r="I37" s="6">
        <f>I36*0.0145</f>
        <v>0</v>
      </c>
      <c r="J37" s="12"/>
      <c r="K37" s="6">
        <f>K36*0.0145</f>
        <v>0</v>
      </c>
      <c r="L37" s="12"/>
      <c r="M37" s="6">
        <f>M36*0.0145</f>
        <v>0</v>
      </c>
      <c r="N37" s="12"/>
      <c r="O37" s="6">
        <f>O36*0.0145</f>
        <v>0</v>
      </c>
    </row>
    <row r="38" spans="1:17" x14ac:dyDescent="0.25">
      <c r="B38" s="13" t="s">
        <v>49</v>
      </c>
      <c r="C38" s="13"/>
      <c r="D38" s="13"/>
      <c r="E38" s="6">
        <v>0</v>
      </c>
      <c r="G38" s="6">
        <f>G26*3527</f>
        <v>0</v>
      </c>
      <c r="H38" s="12"/>
      <c r="I38" s="6">
        <f>I26*3527*1.03</f>
        <v>0</v>
      </c>
      <c r="J38" s="12"/>
      <c r="K38" s="6">
        <f>K26*3527*1.03*1.03</f>
        <v>0</v>
      </c>
      <c r="L38" s="12"/>
      <c r="M38" s="6">
        <f>M26*3527*1.03*1.03*1.03</f>
        <v>0</v>
      </c>
      <c r="N38" s="12"/>
      <c r="O38" s="6">
        <f>O26*3527*1.03*1.03*1.03*1.03</f>
        <v>0</v>
      </c>
      <c r="Q38" s="2" t="s">
        <v>51</v>
      </c>
    </row>
    <row r="39" spans="1:17" x14ac:dyDescent="0.25">
      <c r="B39" s="2" t="s">
        <v>50</v>
      </c>
      <c r="E39" s="6">
        <v>0</v>
      </c>
      <c r="G39" s="6">
        <f>G38*0.0145</f>
        <v>0</v>
      </c>
      <c r="H39" s="12"/>
      <c r="I39" s="6">
        <f>I38*0.0145</f>
        <v>0</v>
      </c>
      <c r="J39" s="12"/>
      <c r="K39" s="6">
        <f>K38*0.0145</f>
        <v>0</v>
      </c>
      <c r="L39" s="12"/>
      <c r="M39" s="6">
        <f>M38*0.0145</f>
        <v>0</v>
      </c>
      <c r="N39" s="12"/>
      <c r="O39" s="6">
        <f>O38*0.0145</f>
        <v>0</v>
      </c>
    </row>
    <row r="40" spans="1:17" x14ac:dyDescent="0.25">
      <c r="B40" s="2" t="s">
        <v>24</v>
      </c>
      <c r="E40" s="6">
        <v>0</v>
      </c>
      <c r="G40" s="6">
        <v>0</v>
      </c>
      <c r="H40" s="12"/>
      <c r="I40" s="6">
        <v>0</v>
      </c>
      <c r="J40" s="12"/>
      <c r="K40" s="6">
        <v>0</v>
      </c>
      <c r="L40" s="12"/>
      <c r="M40" s="6">
        <v>0</v>
      </c>
      <c r="N40" s="12"/>
      <c r="O40" s="6">
        <v>0</v>
      </c>
    </row>
    <row r="41" spans="1:17" x14ac:dyDescent="0.25">
      <c r="B41" s="2" t="s">
        <v>25</v>
      </c>
      <c r="E41" s="6">
        <v>0</v>
      </c>
      <c r="G41" s="6">
        <v>0</v>
      </c>
      <c r="H41" s="12"/>
      <c r="I41" s="6">
        <v>0</v>
      </c>
      <c r="J41" s="12"/>
      <c r="K41" s="6">
        <v>0</v>
      </c>
      <c r="L41" s="12"/>
      <c r="M41" s="6">
        <v>0</v>
      </c>
      <c r="N41" s="12"/>
      <c r="O41" s="6">
        <v>0</v>
      </c>
    </row>
    <row r="42" spans="1:17" x14ac:dyDescent="0.25">
      <c r="E42" s="6"/>
      <c r="G42" s="6"/>
      <c r="H42" s="12"/>
      <c r="I42" s="6"/>
      <c r="J42" s="12"/>
      <c r="K42" s="6"/>
      <c r="L42" s="12"/>
      <c r="M42" s="6"/>
      <c r="N42" s="12"/>
      <c r="O42" s="6"/>
    </row>
    <row r="43" spans="1:17" x14ac:dyDescent="0.25">
      <c r="A43" s="2" t="s">
        <v>5</v>
      </c>
      <c r="E43" s="6"/>
      <c r="G43" s="6"/>
      <c r="H43" s="12"/>
      <c r="I43" s="6"/>
      <c r="J43" s="12"/>
      <c r="K43" s="6"/>
      <c r="L43" s="12"/>
      <c r="M43" s="6"/>
      <c r="N43" s="12"/>
      <c r="O43" s="6"/>
    </row>
    <row r="44" spans="1:17" x14ac:dyDescent="0.25">
      <c r="B44" s="2" t="s">
        <v>12</v>
      </c>
      <c r="E44" s="6"/>
      <c r="G44" s="6">
        <v>0</v>
      </c>
      <c r="H44" s="12"/>
      <c r="I44" s="6">
        <v>0</v>
      </c>
      <c r="J44" s="12"/>
      <c r="K44" s="6">
        <v>0</v>
      </c>
      <c r="L44" s="12"/>
      <c r="M44" s="6">
        <f>10*M10</f>
        <v>0</v>
      </c>
      <c r="N44" s="12"/>
      <c r="O44" s="6">
        <v>0</v>
      </c>
      <c r="Q44" s="2" t="s">
        <v>65</v>
      </c>
    </row>
    <row r="45" spans="1:17" x14ac:dyDescent="0.25">
      <c r="B45" s="2" t="s">
        <v>13</v>
      </c>
      <c r="E45" s="6">
        <v>0</v>
      </c>
      <c r="G45" s="6">
        <v>0</v>
      </c>
      <c r="H45" s="12"/>
      <c r="I45" s="6">
        <v>0</v>
      </c>
      <c r="J45" s="12"/>
      <c r="K45" s="6">
        <v>0</v>
      </c>
      <c r="L45" s="12"/>
      <c r="M45" s="6">
        <v>0</v>
      </c>
      <c r="N45" s="12"/>
      <c r="O45" s="6">
        <v>0</v>
      </c>
    </row>
    <row r="46" spans="1:17" x14ac:dyDescent="0.25">
      <c r="B46" s="2" t="s">
        <v>67</v>
      </c>
      <c r="E46" s="6">
        <v>0</v>
      </c>
      <c r="G46" s="6">
        <v>0</v>
      </c>
      <c r="H46" s="12"/>
      <c r="I46" s="6">
        <v>0</v>
      </c>
      <c r="J46" s="12"/>
      <c r="K46" s="6">
        <v>0</v>
      </c>
      <c r="L46" s="12"/>
      <c r="M46" s="6">
        <v>0</v>
      </c>
      <c r="N46" s="12"/>
      <c r="O46" s="6">
        <v>0</v>
      </c>
    </row>
    <row r="47" spans="1:17" x14ac:dyDescent="0.25">
      <c r="B47" s="2" t="s">
        <v>14</v>
      </c>
      <c r="E47" s="6">
        <v>0</v>
      </c>
      <c r="G47" s="6">
        <v>0</v>
      </c>
      <c r="H47" s="20"/>
      <c r="I47" s="6">
        <v>0</v>
      </c>
      <c r="J47" s="20"/>
      <c r="K47" s="6">
        <v>0</v>
      </c>
      <c r="L47" s="20"/>
      <c r="M47" s="6">
        <v>0</v>
      </c>
      <c r="N47" s="20"/>
      <c r="O47" s="6">
        <v>0</v>
      </c>
    </row>
    <row r="48" spans="1:17" x14ac:dyDescent="0.25">
      <c r="B48" s="2" t="s">
        <v>68</v>
      </c>
      <c r="E48" s="6">
        <v>0</v>
      </c>
      <c r="G48" s="6">
        <v>0</v>
      </c>
      <c r="H48" s="20"/>
      <c r="I48" s="6">
        <v>0</v>
      </c>
      <c r="J48" s="20"/>
      <c r="K48" s="6">
        <v>0</v>
      </c>
      <c r="L48" s="20"/>
      <c r="M48" s="6">
        <v>0</v>
      </c>
      <c r="N48" s="20"/>
      <c r="O48" s="6">
        <v>0</v>
      </c>
    </row>
    <row r="49" spans="1:17" x14ac:dyDescent="0.25">
      <c r="B49" s="2" t="s">
        <v>21</v>
      </c>
      <c r="E49" s="6">
        <v>0</v>
      </c>
      <c r="G49" s="6">
        <v>0</v>
      </c>
      <c r="H49" s="12"/>
      <c r="I49" s="6">
        <v>0</v>
      </c>
      <c r="J49" s="12"/>
      <c r="K49" s="6">
        <v>0</v>
      </c>
      <c r="L49" s="12"/>
      <c r="M49" s="6">
        <v>0</v>
      </c>
      <c r="N49" s="12"/>
      <c r="O49" s="6">
        <v>0</v>
      </c>
    </row>
    <row r="50" spans="1:17" x14ac:dyDescent="0.25">
      <c r="B50" s="2" t="s">
        <v>22</v>
      </c>
      <c r="E50" s="6">
        <v>0</v>
      </c>
      <c r="G50" s="6">
        <v>0</v>
      </c>
      <c r="H50" s="12"/>
      <c r="I50" s="6">
        <v>0</v>
      </c>
      <c r="J50" s="12"/>
      <c r="K50" s="6">
        <v>0</v>
      </c>
      <c r="L50" s="12"/>
      <c r="M50" s="6">
        <v>0</v>
      </c>
      <c r="N50" s="12"/>
      <c r="O50" s="6">
        <v>0</v>
      </c>
    </row>
    <row r="51" spans="1:17" x14ac:dyDescent="0.25">
      <c r="B51" s="2" t="s">
        <v>23</v>
      </c>
      <c r="E51" s="6">
        <v>0</v>
      </c>
      <c r="G51" s="6">
        <v>0</v>
      </c>
      <c r="H51" s="12"/>
      <c r="I51" s="6">
        <v>0</v>
      </c>
      <c r="J51" s="12"/>
      <c r="K51" s="6">
        <v>0</v>
      </c>
      <c r="L51" s="12"/>
      <c r="M51" s="6">
        <v>0</v>
      </c>
      <c r="N51" s="12"/>
      <c r="O51" s="6">
        <v>0</v>
      </c>
    </row>
    <row r="52" spans="1:17" x14ac:dyDescent="0.25">
      <c r="B52" s="2" t="s">
        <v>26</v>
      </c>
      <c r="E52" s="6">
        <v>0</v>
      </c>
      <c r="G52" s="6"/>
      <c r="H52" s="12"/>
      <c r="I52" s="6"/>
      <c r="J52" s="12"/>
      <c r="K52" s="6"/>
      <c r="L52" s="12"/>
      <c r="M52" s="6"/>
      <c r="N52" s="12"/>
      <c r="O52" s="6"/>
    </row>
    <row r="53" spans="1:17" x14ac:dyDescent="0.25">
      <c r="B53" s="2" t="s">
        <v>27</v>
      </c>
      <c r="E53" s="6">
        <v>0</v>
      </c>
      <c r="G53" s="6">
        <v>0</v>
      </c>
      <c r="H53" s="12"/>
      <c r="I53" s="6">
        <v>0</v>
      </c>
      <c r="J53" s="12"/>
      <c r="K53" s="6">
        <v>0</v>
      </c>
      <c r="L53" s="12"/>
      <c r="M53" s="6">
        <v>0</v>
      </c>
      <c r="N53" s="12"/>
      <c r="O53" s="6">
        <v>0</v>
      </c>
      <c r="Q53" s="2" t="s">
        <v>52</v>
      </c>
    </row>
    <row r="54" spans="1:17" x14ac:dyDescent="0.25">
      <c r="B54" s="2" t="s">
        <v>28</v>
      </c>
      <c r="E54" s="6">
        <v>0</v>
      </c>
      <c r="G54" s="6">
        <v>0</v>
      </c>
      <c r="H54" s="12"/>
      <c r="I54" s="6">
        <v>0</v>
      </c>
      <c r="J54" s="12"/>
      <c r="K54" s="6">
        <v>0</v>
      </c>
      <c r="L54" s="12"/>
      <c r="M54" s="6">
        <v>0</v>
      </c>
      <c r="N54" s="12"/>
      <c r="O54" s="6">
        <v>0</v>
      </c>
    </row>
    <row r="55" spans="1:17" x14ac:dyDescent="0.25">
      <c r="B55" s="2" t="s">
        <v>33</v>
      </c>
      <c r="E55" s="6">
        <v>0</v>
      </c>
      <c r="G55" s="6">
        <v>0</v>
      </c>
      <c r="H55" s="12"/>
      <c r="I55" s="6">
        <v>0</v>
      </c>
      <c r="J55" s="12"/>
      <c r="K55" s="6">
        <v>0</v>
      </c>
      <c r="L55" s="12"/>
      <c r="M55" s="6">
        <v>0</v>
      </c>
      <c r="N55" s="12"/>
      <c r="O55" s="6">
        <v>0</v>
      </c>
    </row>
    <row r="56" spans="1:17" x14ac:dyDescent="0.25">
      <c r="E56" s="6"/>
      <c r="G56" s="6"/>
      <c r="H56" s="12"/>
      <c r="I56" s="6"/>
      <c r="J56" s="12"/>
      <c r="K56" s="6"/>
      <c r="L56" s="12"/>
      <c r="M56" s="6"/>
      <c r="N56" s="12"/>
      <c r="O56" s="6"/>
    </row>
    <row r="57" spans="1:17" x14ac:dyDescent="0.25">
      <c r="B57" s="2" t="s">
        <v>15</v>
      </c>
      <c r="E57" s="30">
        <f>SUM(E36:E55)</f>
        <v>0</v>
      </c>
      <c r="F57" s="3"/>
      <c r="G57" s="30">
        <f>SUM(G36:G55)</f>
        <v>0</v>
      </c>
      <c r="H57" s="31"/>
      <c r="I57" s="30">
        <f>SUM(I36:I55)</f>
        <v>0</v>
      </c>
      <c r="J57" s="31"/>
      <c r="K57" s="30">
        <f>SUM(K36:K55)</f>
        <v>0</v>
      </c>
      <c r="L57" s="31"/>
      <c r="M57" s="30">
        <f>SUM(M36:M55)</f>
        <v>0</v>
      </c>
      <c r="N57" s="31"/>
      <c r="O57" s="30">
        <f>SUM(O36:O55)</f>
        <v>0</v>
      </c>
    </row>
    <row r="58" spans="1:17" x14ac:dyDescent="0.25">
      <c r="E58" s="6"/>
      <c r="G58" s="6"/>
      <c r="H58" s="12"/>
      <c r="I58" s="6"/>
      <c r="J58" s="12"/>
      <c r="K58" s="6"/>
      <c r="L58" s="12"/>
      <c r="M58" s="6"/>
      <c r="N58" s="12"/>
      <c r="O58" s="6"/>
    </row>
    <row r="59" spans="1:17" x14ac:dyDescent="0.25">
      <c r="A59" s="2" t="s">
        <v>4</v>
      </c>
      <c r="E59" s="30">
        <f>E32-E57</f>
        <v>0</v>
      </c>
      <c r="F59" s="3"/>
      <c r="G59" s="30">
        <f>G32-G57</f>
        <v>0</v>
      </c>
      <c r="H59" s="31"/>
      <c r="I59" s="30">
        <f>I32-I57</f>
        <v>0</v>
      </c>
      <c r="J59" s="31"/>
      <c r="K59" s="30">
        <f>K32-K57</f>
        <v>0</v>
      </c>
      <c r="L59" s="31"/>
      <c r="M59" s="30">
        <f>M32-M57</f>
        <v>0</v>
      </c>
      <c r="N59" s="31"/>
      <c r="O59" s="30">
        <f>O32-O57</f>
        <v>0</v>
      </c>
    </row>
    <row r="60" spans="1:17" x14ac:dyDescent="0.25">
      <c r="E60" s="6"/>
      <c r="G60" s="6"/>
      <c r="H60" s="12"/>
      <c r="I60" s="6"/>
      <c r="J60" s="12"/>
      <c r="K60" s="6"/>
      <c r="L60" s="12"/>
      <c r="M60" s="6"/>
      <c r="N60" s="12"/>
      <c r="O60" s="6"/>
    </row>
    <row r="61" spans="1:17" x14ac:dyDescent="0.25">
      <c r="A61" s="2" t="s">
        <v>16</v>
      </c>
      <c r="E61" s="6"/>
      <c r="G61" s="6"/>
      <c r="H61" s="12"/>
      <c r="I61" s="6"/>
      <c r="J61" s="12"/>
      <c r="K61" s="6"/>
      <c r="L61" s="12"/>
      <c r="M61" s="6"/>
      <c r="N61" s="12"/>
      <c r="O61" s="6"/>
    </row>
    <row r="62" spans="1:17" x14ac:dyDescent="0.25">
      <c r="B62" s="2" t="s">
        <v>74</v>
      </c>
      <c r="C62" s="21">
        <v>3.32E-2</v>
      </c>
      <c r="E62" s="6">
        <f>E32*C62</f>
        <v>0</v>
      </c>
      <c r="G62" s="6">
        <f>G32*$C$62</f>
        <v>0</v>
      </c>
      <c r="H62" s="12"/>
      <c r="I62" s="6">
        <f>I32*C62</f>
        <v>0</v>
      </c>
      <c r="J62" s="12"/>
      <c r="K62" s="6">
        <f>K32*C62</f>
        <v>0</v>
      </c>
      <c r="L62" s="12"/>
      <c r="M62" s="6">
        <f>M32*C62</f>
        <v>0</v>
      </c>
      <c r="N62" s="12"/>
      <c r="O62" s="6">
        <f>O32*C62</f>
        <v>0</v>
      </c>
    </row>
    <row r="63" spans="1:17" x14ac:dyDescent="0.25">
      <c r="B63" s="2" t="s">
        <v>75</v>
      </c>
      <c r="C63" s="21">
        <v>0.19539999999999999</v>
      </c>
      <c r="E63" s="6">
        <f>E32*C63</f>
        <v>0</v>
      </c>
      <c r="G63" s="6">
        <f>G32*C63</f>
        <v>0</v>
      </c>
      <c r="H63" s="12"/>
      <c r="I63" s="6">
        <f>I32*C63</f>
        <v>0</v>
      </c>
      <c r="J63" s="12"/>
      <c r="K63" s="6">
        <f>K32*C63</f>
        <v>0</v>
      </c>
      <c r="L63" s="12"/>
      <c r="M63" s="6">
        <f>M32*C63</f>
        <v>0</v>
      </c>
      <c r="N63" s="12"/>
      <c r="O63" s="6">
        <f>O32*C63</f>
        <v>0</v>
      </c>
    </row>
    <row r="64" spans="1:17" x14ac:dyDescent="0.25">
      <c r="B64" s="2" t="s">
        <v>77</v>
      </c>
      <c r="C64" s="1" t="s">
        <v>30</v>
      </c>
      <c r="E64" s="6"/>
      <c r="G64" s="6"/>
      <c r="H64" s="12"/>
      <c r="I64" s="6"/>
      <c r="J64" s="12"/>
      <c r="K64" s="6"/>
      <c r="L64" s="12"/>
      <c r="M64" s="6"/>
      <c r="N64" s="12"/>
      <c r="O64" s="6"/>
    </row>
    <row r="65" spans="1:17" x14ac:dyDescent="0.25">
      <c r="B65" s="2" t="s">
        <v>29</v>
      </c>
      <c r="C65" s="22">
        <v>0.25</v>
      </c>
      <c r="E65" s="6">
        <f>E32*C65</f>
        <v>0</v>
      </c>
      <c r="G65" s="6">
        <f>G32*C65</f>
        <v>0</v>
      </c>
      <c r="H65" s="12"/>
      <c r="I65" s="6">
        <f>I32*C65</f>
        <v>0</v>
      </c>
      <c r="J65" s="12"/>
      <c r="K65" s="26">
        <f>K32*C65</f>
        <v>0</v>
      </c>
      <c r="L65" s="12"/>
      <c r="M65" s="6">
        <f>M32*C65</f>
        <v>0</v>
      </c>
      <c r="N65" s="12"/>
      <c r="O65" s="6">
        <f>O32*C65</f>
        <v>0</v>
      </c>
    </row>
    <row r="66" spans="1:17" x14ac:dyDescent="0.25">
      <c r="B66" s="2" t="s">
        <v>7</v>
      </c>
      <c r="E66" s="30">
        <f>SUM(E62:E65)</f>
        <v>0</v>
      </c>
      <c r="F66" s="3"/>
      <c r="G66" s="30">
        <f>SUM(G62:G65)</f>
        <v>0</v>
      </c>
      <c r="H66" s="31"/>
      <c r="I66" s="30">
        <f>SUM(I62:I65)</f>
        <v>0</v>
      </c>
      <c r="J66" s="31"/>
      <c r="K66" s="30">
        <f>SUM(K62:K65)</f>
        <v>0</v>
      </c>
      <c r="L66" s="31"/>
      <c r="M66" s="30">
        <f>SUM(M62:M65)</f>
        <v>0</v>
      </c>
      <c r="N66" s="31"/>
      <c r="O66" s="30">
        <f>SUM(O62:O65)</f>
        <v>0</v>
      </c>
    </row>
    <row r="67" spans="1:17" x14ac:dyDescent="0.25">
      <c r="E67" s="6"/>
      <c r="G67" s="6"/>
      <c r="H67" s="12"/>
      <c r="I67" s="6"/>
      <c r="J67" s="12"/>
      <c r="K67" s="6"/>
      <c r="L67" s="12"/>
      <c r="M67" s="6"/>
      <c r="N67" s="12"/>
      <c r="O67" s="6"/>
    </row>
    <row r="68" spans="1:17" x14ac:dyDescent="0.25">
      <c r="A68" s="2" t="s">
        <v>2</v>
      </c>
      <c r="E68" s="30">
        <f>E57+E66</f>
        <v>0</v>
      </c>
      <c r="F68" s="3"/>
      <c r="G68" s="30">
        <f>G57+G66</f>
        <v>0</v>
      </c>
      <c r="H68" s="31"/>
      <c r="I68" s="30">
        <f>I57+I66</f>
        <v>0</v>
      </c>
      <c r="J68" s="31"/>
      <c r="K68" s="30">
        <f>K57+K66</f>
        <v>0</v>
      </c>
      <c r="L68" s="31"/>
      <c r="M68" s="30">
        <f>M57+M66</f>
        <v>0</v>
      </c>
      <c r="N68" s="31"/>
      <c r="O68" s="30">
        <f>O57+O66</f>
        <v>0</v>
      </c>
    </row>
    <row r="69" spans="1:17" x14ac:dyDescent="0.25">
      <c r="E69" s="6"/>
      <c r="G69" s="6"/>
      <c r="H69" s="12"/>
      <c r="I69" s="6"/>
      <c r="J69" s="12"/>
      <c r="K69" s="6"/>
      <c r="L69" s="12"/>
      <c r="M69" s="6"/>
      <c r="N69" s="12"/>
      <c r="O69" s="6"/>
    </row>
    <row r="70" spans="1:17" x14ac:dyDescent="0.25">
      <c r="A70" s="2" t="s">
        <v>35</v>
      </c>
      <c r="E70" s="32">
        <f>E32-E68</f>
        <v>0</v>
      </c>
      <c r="F70" s="3"/>
      <c r="G70" s="32">
        <f>G32-G68</f>
        <v>0</v>
      </c>
      <c r="H70" s="31"/>
      <c r="I70" s="32">
        <f>I32-I68</f>
        <v>0</v>
      </c>
      <c r="J70" s="31"/>
      <c r="K70" s="32">
        <f>K32-K68</f>
        <v>0</v>
      </c>
      <c r="L70" s="31"/>
      <c r="M70" s="32">
        <f>M32-M68</f>
        <v>0</v>
      </c>
      <c r="N70" s="31"/>
      <c r="O70" s="32">
        <f>O32-O68</f>
        <v>0</v>
      </c>
    </row>
    <row r="72" spans="1:17" x14ac:dyDescent="0.25">
      <c r="B72" s="24" t="s">
        <v>36</v>
      </c>
      <c r="C72" s="34">
        <v>0.5</v>
      </c>
      <c r="E72" s="12">
        <f>E70*$C$72</f>
        <v>0</v>
      </c>
      <c r="G72" s="27">
        <f>G70*$C$72</f>
        <v>0</v>
      </c>
      <c r="H72" s="28"/>
      <c r="I72" s="27">
        <f>I70*$C$72</f>
        <v>0</v>
      </c>
      <c r="J72" s="28"/>
      <c r="K72" s="27">
        <f>K70*$C$72</f>
        <v>0</v>
      </c>
      <c r="L72" s="28"/>
      <c r="M72" s="27">
        <f>M70*$C$72</f>
        <v>0</v>
      </c>
      <c r="N72" s="28"/>
      <c r="O72" s="27">
        <f>O70*$C$72</f>
        <v>0</v>
      </c>
      <c r="Q72" s="2" t="s">
        <v>32</v>
      </c>
    </row>
    <row r="73" spans="1:17" x14ac:dyDescent="0.25">
      <c r="B73" s="24" t="s">
        <v>37</v>
      </c>
      <c r="C73" s="34">
        <v>0.5</v>
      </c>
      <c r="E73" s="12">
        <f>E70*$C$73</f>
        <v>0</v>
      </c>
      <c r="G73" s="27">
        <f>G70*$C$73</f>
        <v>0</v>
      </c>
      <c r="H73" s="28"/>
      <c r="I73" s="27">
        <f>I70*$C$73</f>
        <v>0</v>
      </c>
      <c r="J73" s="28"/>
      <c r="K73" s="27">
        <f>K70*$C$73</f>
        <v>0</v>
      </c>
      <c r="L73" s="28"/>
      <c r="M73" s="27">
        <f>M70*$C$73</f>
        <v>0</v>
      </c>
      <c r="N73" s="28"/>
      <c r="O73" s="27">
        <f>O70*$C$73</f>
        <v>0</v>
      </c>
    </row>
    <row r="74" spans="1:17" ht="15.75" thickBot="1" x14ac:dyDescent="0.3"/>
    <row r="75" spans="1:17" ht="15.75" thickTop="1" x14ac:dyDescent="0.25">
      <c r="B75" s="38" t="s">
        <v>73</v>
      </c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40"/>
    </row>
    <row r="76" spans="1:17" x14ac:dyDescent="0.25">
      <c r="B76" s="41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3"/>
    </row>
    <row r="77" spans="1:17" x14ac:dyDescent="0.25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3"/>
    </row>
    <row r="78" spans="1:17" ht="6.75" customHeight="1" thickBot="1" x14ac:dyDescent="0.3">
      <c r="B78" s="44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6"/>
    </row>
    <row r="79" spans="1:17" ht="10.9" customHeight="1" thickTop="1" x14ac:dyDescent="0.25"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</row>
    <row r="80" spans="1:17" x14ac:dyDescent="0.25">
      <c r="B80" s="2" t="s">
        <v>17</v>
      </c>
      <c r="F80" s="17"/>
      <c r="G80" s="17"/>
      <c r="H80" s="17"/>
      <c r="I80" s="17"/>
      <c r="J80" s="17"/>
      <c r="K80" s="17"/>
      <c r="L80" s="17"/>
      <c r="M80" s="17"/>
      <c r="N80" s="17"/>
      <c r="O80" s="17"/>
    </row>
    <row r="81" spans="2:15" ht="30" x14ac:dyDescent="0.25">
      <c r="B81" s="16" t="s">
        <v>76</v>
      </c>
      <c r="C81" s="16"/>
      <c r="D81" s="16"/>
      <c r="E81" s="16"/>
      <c r="F81" s="17"/>
      <c r="G81" s="17"/>
      <c r="H81" s="17"/>
      <c r="I81" s="17"/>
      <c r="J81" s="17"/>
      <c r="K81" s="17"/>
      <c r="L81" s="17"/>
      <c r="M81" s="17"/>
      <c r="N81" s="17"/>
      <c r="O81" s="17"/>
    </row>
    <row r="82" spans="2:15" ht="60" x14ac:dyDescent="0.25">
      <c r="B82" s="18" t="s">
        <v>34</v>
      </c>
      <c r="C82" s="18"/>
      <c r="D82" s="18"/>
      <c r="E82" s="18"/>
      <c r="F82" s="17"/>
      <c r="G82" s="17"/>
      <c r="H82" s="17"/>
      <c r="I82" s="17"/>
      <c r="J82" s="17"/>
      <c r="K82" s="17"/>
      <c r="L82" s="17"/>
      <c r="M82" s="17"/>
      <c r="N82" s="17"/>
      <c r="O82" s="17"/>
    </row>
    <row r="83" spans="2:15" x14ac:dyDescent="0.25">
      <c r="B83" s="18" t="s">
        <v>71</v>
      </c>
      <c r="C83" s="18"/>
      <c r="D83" s="18"/>
      <c r="E83" s="18"/>
      <c r="F83" s="17"/>
      <c r="G83" s="17"/>
      <c r="H83" s="17"/>
      <c r="I83" s="17"/>
      <c r="J83" s="17"/>
      <c r="K83" s="17"/>
      <c r="L83" s="17"/>
      <c r="M83" s="17"/>
      <c r="N83" s="17"/>
      <c r="O83" s="17"/>
    </row>
    <row r="84" spans="2:15" ht="32.450000000000003" customHeight="1" x14ac:dyDescent="0.25">
      <c r="B84" s="18" t="s">
        <v>70</v>
      </c>
      <c r="C84" s="18"/>
      <c r="D84" s="18"/>
      <c r="E84" s="18"/>
      <c r="F84" s="17"/>
      <c r="G84" s="17"/>
      <c r="H84" s="17"/>
      <c r="I84" s="17"/>
      <c r="J84" s="17"/>
      <c r="K84" s="17"/>
      <c r="L84" s="17"/>
      <c r="M84" s="17"/>
      <c r="N84" s="17"/>
      <c r="O84" s="17"/>
    </row>
    <row r="85" spans="2:15" ht="30" x14ac:dyDescent="0.25">
      <c r="B85" s="18" t="s">
        <v>69</v>
      </c>
      <c r="C85" s="18"/>
      <c r="D85" s="18"/>
      <c r="E85" s="18"/>
      <c r="F85" s="17"/>
      <c r="G85" s="17"/>
      <c r="H85" s="17"/>
      <c r="I85" s="17"/>
      <c r="J85" s="17"/>
      <c r="K85" s="17"/>
      <c r="L85" s="17"/>
      <c r="M85" s="17"/>
      <c r="N85" s="17"/>
      <c r="O85" s="17"/>
    </row>
    <row r="86" spans="2:15" ht="10.9" customHeight="1" x14ac:dyDescent="0.25"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</row>
    <row r="87" spans="2:15" x14ac:dyDescent="0.25">
      <c r="F87" s="19"/>
      <c r="G87" s="19"/>
      <c r="H87" s="19"/>
      <c r="I87" s="19"/>
      <c r="J87" s="19"/>
      <c r="K87" s="19"/>
      <c r="L87" s="19"/>
    </row>
    <row r="88" spans="2:15" x14ac:dyDescent="0.25"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</row>
    <row r="90" spans="2:15" x14ac:dyDescent="0.25">
      <c r="B90" s="13"/>
      <c r="C90" s="13"/>
      <c r="D90" s="13"/>
      <c r="E90" s="13"/>
      <c r="F90" s="13"/>
      <c r="G90" s="13"/>
    </row>
  </sheetData>
  <mergeCells count="5">
    <mergeCell ref="A1:O1"/>
    <mergeCell ref="A2:O2"/>
    <mergeCell ref="A4:O4"/>
    <mergeCell ref="B75:O78"/>
    <mergeCell ref="A3:O3"/>
  </mergeCells>
  <pageMargins left="0.25" right="0.25" top="0.5" bottom="0.75" header="0.3" footer="0.3"/>
  <pageSetup paperSize="17" scale="65" orientation="landscape" r:id="rId1"/>
  <ignoredErrors>
    <ignoredError sqref="J38 L38 N3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1F688-B41A-4A77-9BAA-EBBF64560FF0}">
  <dimension ref="A1"/>
  <sheetViews>
    <sheetView workbookViewId="0">
      <selection activeCell="D37" sqref="D37"/>
    </sheetView>
  </sheetViews>
  <sheetFormatPr defaultColWidth="9.140625" defaultRowHeight="15" x14ac:dyDescent="0.25"/>
  <cols>
    <col min="1" max="16384" width="9.140625" style="29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B38FE-40BA-4D51-8E13-0CA02C9334BA}">
  <dimension ref="A1"/>
  <sheetViews>
    <sheetView workbookViewId="0">
      <selection activeCell="F35" sqref="F35"/>
    </sheetView>
  </sheetViews>
  <sheetFormatPr defaultRowHeight="12.75" x14ac:dyDescent="0.2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C15ED05CA3A647B115C83F01A5A1D3" ma:contentTypeVersion="20" ma:contentTypeDescription="Create a new document." ma:contentTypeScope="" ma:versionID="790eb5629ef0f732d2b2408b8b6cd890">
  <xsd:schema xmlns:xsd="http://www.w3.org/2001/XMLSchema" xmlns:xs="http://www.w3.org/2001/XMLSchema" xmlns:p="http://schemas.microsoft.com/office/2006/metadata/properties" xmlns:ns2="32ece47c-d37d-494e-b709-3bc86aaaa749" xmlns:ns3="826b8243-094b-4bc5-bbf5-721b8c6ea042" targetNamespace="http://schemas.microsoft.com/office/2006/metadata/properties" ma:root="true" ma:fieldsID="9f70b328f433dbbc4897d0bafc716851" ns2:_="" ns3:_="">
    <xsd:import namespace="32ece47c-d37d-494e-b709-3bc86aaaa749"/>
    <xsd:import namespace="826b8243-094b-4bc5-bbf5-721b8c6ea0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Department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Link_x0020_T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ece47c-d37d-494e-b709-3bc86aaaa7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hidden="true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Department" ma:index="13" nillable="true" ma:displayName="Department" ma:format="Dropdown" ma:hidden="true" ma:internalName="Department" ma:readOnly="false">
      <xsd:simpleType>
        <xsd:restriction base="dms:Text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hidden="true" ma:internalName="MediaServiceLocation" ma:readOnly="true">
      <xsd:simpleType>
        <xsd:restriction base="dms:Text"/>
      </xsd:simpleType>
    </xsd:element>
    <xsd:element name="MediaServiceOCR" ma:index="19" nillable="true" ma:displayName="Extracted Text" ma:hidden="true" ma:internalName="MediaServiceOCR" ma:readOnly="true">
      <xsd:simpleType>
        <xsd:restriction base="dms:Note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hidden="true" ma:internalName="MediaServiceKeyPoint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92c91d35-65d0-449f-8249-3ef302aa23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Link_x0020_To" ma:index="25" nillable="true" ma:displayName="Link To" ma:internalName="Link_x0020_To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6b8243-094b-4bc5-bbf5-721b8c6ea04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4" nillable="true" ma:displayName="Taxonomy Catch All Column" ma:hidden="true" ma:list="{dedb5061-bb85-4098-bce0-5348f9b18368}" ma:internalName="TaxCatchAll" ma:showField="CatchAllData" ma:web="826b8243-094b-4bc5-bbf5-721b8c6ea0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26b8243-094b-4bc5-bbf5-721b8c6ea042" xsi:nil="true"/>
    <lcf76f155ced4ddcb4097134ff3c332f xmlns="32ece47c-d37d-494e-b709-3bc86aaaa749">
      <Terms xmlns="http://schemas.microsoft.com/office/infopath/2007/PartnerControls"/>
    </lcf76f155ced4ddcb4097134ff3c332f>
    <Link_x0020_To xmlns="32ece47c-d37d-494e-b709-3bc86aaaa749" xsi:nil="true"/>
    <Department xmlns="32ece47c-d37d-494e-b709-3bc86aaaa749" xsi:nil="true"/>
    <SharedWithUsers xmlns="826b8243-094b-4bc5-bbf5-721b8c6ea042">
      <UserInfo>
        <DisplayName/>
        <AccountId xsi:nil="true"/>
        <AccountType/>
      </UserInfo>
    </SharedWithUsers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FA3BEA7F-819C-4547-8E39-45700514CF3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2CE8EBA-99F1-4954-A701-10141B39ED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ece47c-d37d-494e-b709-3bc86aaaa749"/>
    <ds:schemaRef ds:uri="826b8243-094b-4bc5-bbf5-721b8c6ea0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08AD283-D9EA-4E59-B601-3EA1CF02AD8A}">
  <ds:schemaRefs>
    <ds:schemaRef ds:uri="http://schemas.microsoft.com/office/2006/documentManagement/types"/>
    <ds:schemaRef ds:uri="826b8243-094b-4bc5-bbf5-721b8c6ea042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32ece47c-d37d-494e-b709-3bc86aaaa749"/>
    <ds:schemaRef ds:uri="http://www.w3.org/XML/1998/namespace"/>
    <ds:schemaRef ds:uri="http://purl.org/dc/terms/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6745BEF3-3E83-4932-AA15-AA519B613DA2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 Program Projection</vt:lpstr>
      <vt:lpstr>Special Session Salary Schedule</vt:lpstr>
      <vt:lpstr>Self Support MOUs Fund Flows</vt:lpstr>
    </vt:vector>
  </TitlesOfParts>
  <Company>CSUSM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C&amp;T</dc:creator>
  <cp:lastModifiedBy>McKinley, Karen</cp:lastModifiedBy>
  <cp:lastPrinted>2022-03-09T22:05:38Z</cp:lastPrinted>
  <dcterms:created xsi:type="dcterms:W3CDTF">2002-04-11T23:37:23Z</dcterms:created>
  <dcterms:modified xsi:type="dcterms:W3CDTF">2023-05-04T20:44:15Z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72WVDYXX2UNK-755361107-4</vt:lpwstr>
  </property>
  <property fmtid="{D5CDD505-2E9C-101B-9397-08002B2CF9AE}" pid="3" name="_dlc_DocIdItemGuid">
    <vt:lpwstr>1868728c-dc75-4cba-84be-5c9ee7e34eb2</vt:lpwstr>
  </property>
  <property fmtid="{D5CDD505-2E9C-101B-9397-08002B2CF9AE}" pid="4" name="_dlc_DocIdUrl">
    <vt:lpwstr>https://update.calstate.edu/csu-system/administration/academic-and-student-affairs/academic-programs-innovations-and-faculty-development/_layouts/15/DocIdRedir.aspx?ID=72WVDYXX2UNK-755361107-4, 72WVDYXX2UNK-755361107-4</vt:lpwstr>
  </property>
  <property fmtid="{D5CDD505-2E9C-101B-9397-08002B2CF9AE}" pid="5" name="xd_Signature">
    <vt:lpwstr/>
  </property>
  <property fmtid="{D5CDD505-2E9C-101B-9397-08002B2CF9AE}" pid="6" name="Order">
    <vt:lpwstr>400.000000000000</vt:lpwstr>
  </property>
  <property fmtid="{D5CDD505-2E9C-101B-9397-08002B2CF9AE}" pid="7" name="TemplateUrl">
    <vt:lpwstr/>
  </property>
  <property fmtid="{D5CDD505-2E9C-101B-9397-08002B2CF9AE}" pid="8" name="xd_ProgID">
    <vt:lpwstr/>
  </property>
  <property fmtid="{D5CDD505-2E9C-101B-9397-08002B2CF9AE}" pid="9" name="_dlc_DocIdPersistId">
    <vt:lpwstr>1</vt:lpwstr>
  </property>
  <property fmtid="{D5CDD505-2E9C-101B-9397-08002B2CF9AE}" pid="10" name="PublishingStartDate">
    <vt:lpwstr/>
  </property>
  <property fmtid="{D5CDD505-2E9C-101B-9397-08002B2CF9AE}" pid="11" name="PublishingExpirationDate">
    <vt:lpwstr/>
  </property>
  <property fmtid="{D5CDD505-2E9C-101B-9397-08002B2CF9AE}" pid="12" name="Keyword">
    <vt:lpwstr/>
  </property>
  <property fmtid="{D5CDD505-2E9C-101B-9397-08002B2CF9AE}" pid="13" name="SharedWithUsers">
    <vt:lpwstr/>
  </property>
  <property fmtid="{D5CDD505-2E9C-101B-9397-08002B2CF9AE}" pid="14" name="Topic">
    <vt:lpwstr/>
  </property>
  <property fmtid="{D5CDD505-2E9C-101B-9397-08002B2CF9AE}" pid="15" name="ContentTypeId">
    <vt:lpwstr>0x010100FFC15ED05CA3A647B115C83F01A5A1D3</vt:lpwstr>
  </property>
  <property fmtid="{D5CDD505-2E9C-101B-9397-08002B2CF9AE}" pid="16" name="_dlc_DocIdIsMove">
    <vt:lpwstr>True</vt:lpwstr>
  </property>
  <property fmtid="{D5CDD505-2E9C-101B-9397-08002B2CF9AE}" pid="17" name="Category">
    <vt:lpwstr/>
  </property>
  <property fmtid="{D5CDD505-2E9C-101B-9397-08002B2CF9AE}" pid="18" name="MediaServiceImageTags">
    <vt:lpwstr/>
  </property>
</Properties>
</file>